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3" l="1"/>
  <c r="L81" i="23"/>
  <c r="L77" i="23" s="1"/>
  <c r="K81" i="23"/>
  <c r="J81" i="23"/>
  <c r="I81" i="23"/>
  <c r="H81" i="23"/>
  <c r="H77" i="23" s="1"/>
  <c r="G81" i="23"/>
  <c r="F81" i="23"/>
  <c r="E81" i="23"/>
  <c r="M78" i="23"/>
  <c r="M77" i="23" s="1"/>
  <c r="L78" i="23"/>
  <c r="K78" i="23"/>
  <c r="J78" i="23"/>
  <c r="J77" i="23" s="1"/>
  <c r="I78" i="23"/>
  <c r="I77" i="23" s="1"/>
  <c r="H78" i="23"/>
  <c r="G78" i="23"/>
  <c r="F78" i="23"/>
  <c r="F77" i="23" s="1"/>
  <c r="E78" i="23"/>
  <c r="E77" i="23" s="1"/>
  <c r="K77" i="23"/>
  <c r="G77" i="23"/>
  <c r="M73" i="23"/>
  <c r="L73" i="23"/>
  <c r="K73" i="23"/>
  <c r="J73" i="23"/>
  <c r="I73" i="23"/>
  <c r="H73" i="23"/>
  <c r="G73" i="23"/>
  <c r="F73" i="23"/>
  <c r="E73" i="23"/>
  <c r="M68" i="23"/>
  <c r="L68" i="23"/>
  <c r="L64" i="23" s="1"/>
  <c r="K68" i="23"/>
  <c r="J68" i="23"/>
  <c r="I68" i="23"/>
  <c r="H68" i="23"/>
  <c r="H64" i="23" s="1"/>
  <c r="G68" i="23"/>
  <c r="F68" i="23"/>
  <c r="E68" i="23"/>
  <c r="M65" i="23"/>
  <c r="M64" i="23" s="1"/>
  <c r="L65" i="23"/>
  <c r="K65" i="23"/>
  <c r="J65" i="23"/>
  <c r="J64" i="23" s="1"/>
  <c r="I65" i="23"/>
  <c r="I64" i="23" s="1"/>
  <c r="H65" i="23"/>
  <c r="G65" i="23"/>
  <c r="F65" i="23"/>
  <c r="F64" i="23" s="1"/>
  <c r="E65" i="23"/>
  <c r="E64" i="23" s="1"/>
  <c r="K64" i="23"/>
  <c r="G64" i="23"/>
  <c r="M59" i="23"/>
  <c r="L59" i="23"/>
  <c r="K59" i="23"/>
  <c r="J59" i="23"/>
  <c r="I59" i="23"/>
  <c r="H59" i="23"/>
  <c r="G59" i="23"/>
  <c r="F59" i="23"/>
  <c r="E59" i="23"/>
  <c r="M56" i="23"/>
  <c r="L56" i="23"/>
  <c r="L52" i="23" s="1"/>
  <c r="K56" i="23"/>
  <c r="J56" i="23"/>
  <c r="I56" i="23"/>
  <c r="H56" i="23"/>
  <c r="H52" i="23" s="1"/>
  <c r="G56" i="23"/>
  <c r="F56" i="23"/>
  <c r="E56" i="23"/>
  <c r="M53" i="23"/>
  <c r="M52" i="23" s="1"/>
  <c r="L53" i="23"/>
  <c r="K53" i="23"/>
  <c r="J53" i="23"/>
  <c r="J52" i="23" s="1"/>
  <c r="I53" i="23"/>
  <c r="I52" i="23" s="1"/>
  <c r="H53" i="23"/>
  <c r="G53" i="23"/>
  <c r="F53" i="23"/>
  <c r="F52" i="23" s="1"/>
  <c r="E53" i="23"/>
  <c r="E52" i="23" s="1"/>
  <c r="K52" i="23"/>
  <c r="K51" i="23" s="1"/>
  <c r="G52" i="23"/>
  <c r="G51" i="23" s="1"/>
  <c r="M47" i="23"/>
  <c r="L47" i="23"/>
  <c r="K47" i="23"/>
  <c r="J47" i="23"/>
  <c r="I47" i="23"/>
  <c r="H47" i="23"/>
  <c r="G47" i="23"/>
  <c r="F47" i="23"/>
  <c r="E47" i="23"/>
  <c r="M8" i="23"/>
  <c r="M4" i="23" s="1"/>
  <c r="L8" i="23"/>
  <c r="K8" i="23"/>
  <c r="J8" i="23"/>
  <c r="I8" i="23"/>
  <c r="I4" i="23" s="1"/>
  <c r="H8" i="23"/>
  <c r="G8" i="23"/>
  <c r="F8" i="23"/>
  <c r="E8" i="23"/>
  <c r="E4" i="23" s="1"/>
  <c r="M5" i="23"/>
  <c r="L5" i="23"/>
  <c r="K5" i="23"/>
  <c r="K4" i="23" s="1"/>
  <c r="K92" i="23" s="1"/>
  <c r="J5" i="23"/>
  <c r="J4" i="23" s="1"/>
  <c r="I5" i="23"/>
  <c r="H5" i="23"/>
  <c r="G5" i="23"/>
  <c r="G4" i="23" s="1"/>
  <c r="F5" i="23"/>
  <c r="F4" i="23" s="1"/>
  <c r="E5" i="23"/>
  <c r="L4" i="23"/>
  <c r="H4" i="23"/>
  <c r="M81" i="22"/>
  <c r="M77" i="22" s="1"/>
  <c r="L81" i="22"/>
  <c r="K81" i="22"/>
  <c r="J81" i="22"/>
  <c r="I81" i="22"/>
  <c r="I77" i="22" s="1"/>
  <c r="H81" i="22"/>
  <c r="G81" i="22"/>
  <c r="F81" i="22"/>
  <c r="E81" i="22"/>
  <c r="E77" i="22" s="1"/>
  <c r="M78" i="22"/>
  <c r="L78" i="22"/>
  <c r="K78" i="22"/>
  <c r="K77" i="22" s="1"/>
  <c r="J78" i="22"/>
  <c r="J77" i="22" s="1"/>
  <c r="I78" i="22"/>
  <c r="H78" i="22"/>
  <c r="G78" i="22"/>
  <c r="G77" i="22" s="1"/>
  <c r="F78" i="22"/>
  <c r="F77" i="22" s="1"/>
  <c r="E78" i="22"/>
  <c r="L77" i="22"/>
  <c r="H77" i="22"/>
  <c r="M73" i="22"/>
  <c r="L73" i="22"/>
  <c r="K73" i="22"/>
  <c r="J73" i="22"/>
  <c r="I73" i="22"/>
  <c r="H73" i="22"/>
  <c r="G73" i="22"/>
  <c r="F73" i="22"/>
  <c r="E73" i="22"/>
  <c r="M68" i="22"/>
  <c r="M64" i="22" s="1"/>
  <c r="L68" i="22"/>
  <c r="K68" i="22"/>
  <c r="J68" i="22"/>
  <c r="I68" i="22"/>
  <c r="I64" i="22" s="1"/>
  <c r="H68" i="22"/>
  <c r="G68" i="22"/>
  <c r="F68" i="22"/>
  <c r="E68" i="22"/>
  <c r="E64" i="22" s="1"/>
  <c r="M65" i="22"/>
  <c r="L65" i="22"/>
  <c r="K65" i="22"/>
  <c r="K64" i="22" s="1"/>
  <c r="J65" i="22"/>
  <c r="J64" i="22" s="1"/>
  <c r="I65" i="22"/>
  <c r="H65" i="22"/>
  <c r="G65" i="22"/>
  <c r="G64" i="22" s="1"/>
  <c r="F65" i="22"/>
  <c r="F64" i="22" s="1"/>
  <c r="E65" i="22"/>
  <c r="L64" i="22"/>
  <c r="H64" i="22"/>
  <c r="M59" i="22"/>
  <c r="L59" i="22"/>
  <c r="K59" i="22"/>
  <c r="J59" i="22"/>
  <c r="I59" i="22"/>
  <c r="H59" i="22"/>
  <c r="G59" i="22"/>
  <c r="F59" i="22"/>
  <c r="E59" i="22"/>
  <c r="M56" i="22"/>
  <c r="M52" i="22" s="1"/>
  <c r="M51" i="22" s="1"/>
  <c r="L56" i="22"/>
  <c r="K56" i="22"/>
  <c r="J56" i="22"/>
  <c r="I56" i="22"/>
  <c r="I52" i="22" s="1"/>
  <c r="I51" i="22" s="1"/>
  <c r="H56" i="22"/>
  <c r="G56" i="22"/>
  <c r="F56" i="22"/>
  <c r="E56" i="22"/>
  <c r="E52" i="22" s="1"/>
  <c r="E51" i="22" s="1"/>
  <c r="M53" i="22"/>
  <c r="L53" i="22"/>
  <c r="K53" i="22"/>
  <c r="K52" i="22" s="1"/>
  <c r="K51" i="22" s="1"/>
  <c r="J53" i="22"/>
  <c r="J52" i="22" s="1"/>
  <c r="J51" i="22" s="1"/>
  <c r="I53" i="22"/>
  <c r="H53" i="22"/>
  <c r="G53" i="22"/>
  <c r="G52" i="22" s="1"/>
  <c r="G51" i="22" s="1"/>
  <c r="F53" i="22"/>
  <c r="F52" i="22" s="1"/>
  <c r="F51" i="22" s="1"/>
  <c r="E53" i="22"/>
  <c r="L52" i="22"/>
  <c r="L51" i="22" s="1"/>
  <c r="H52" i="22"/>
  <c r="H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J4" i="22" s="1"/>
  <c r="J92" i="22" s="1"/>
  <c r="I8" i="22"/>
  <c r="H8" i="22"/>
  <c r="G8" i="22"/>
  <c r="F8" i="22"/>
  <c r="F4" i="22" s="1"/>
  <c r="F92" i="22" s="1"/>
  <c r="E8" i="22"/>
  <c r="M5" i="22"/>
  <c r="L5" i="22"/>
  <c r="L4" i="22" s="1"/>
  <c r="L92" i="22" s="1"/>
  <c r="K5" i="22"/>
  <c r="K4" i="22" s="1"/>
  <c r="K92" i="22" s="1"/>
  <c r="J5" i="22"/>
  <c r="I5" i="22"/>
  <c r="H5" i="22"/>
  <c r="H4" i="22" s="1"/>
  <c r="H92" i="22" s="1"/>
  <c r="G5" i="22"/>
  <c r="G4" i="22" s="1"/>
  <c r="G92" i="22" s="1"/>
  <c r="F5" i="22"/>
  <c r="E5" i="22"/>
  <c r="M4" i="22"/>
  <c r="M92" i="22" s="1"/>
  <c r="I4" i="22"/>
  <c r="I92" i="22" s="1"/>
  <c r="E4" i="22"/>
  <c r="M81" i="21"/>
  <c r="L81" i="21"/>
  <c r="K81" i="21"/>
  <c r="J81" i="21"/>
  <c r="J77" i="21" s="1"/>
  <c r="I81" i="21"/>
  <c r="H81" i="21"/>
  <c r="G81" i="21"/>
  <c r="F81" i="21"/>
  <c r="F77" i="21" s="1"/>
  <c r="E81" i="21"/>
  <c r="M78" i="21"/>
  <c r="L78" i="21"/>
  <c r="L77" i="21" s="1"/>
  <c r="K78" i="21"/>
  <c r="K77" i="21" s="1"/>
  <c r="J78" i="21"/>
  <c r="I78" i="21"/>
  <c r="H78" i="21"/>
  <c r="H77" i="21" s="1"/>
  <c r="G78" i="21"/>
  <c r="G77" i="21" s="1"/>
  <c r="F78" i="21"/>
  <c r="E78" i="21"/>
  <c r="M77" i="21"/>
  <c r="I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J64" i="21" s="1"/>
  <c r="I68" i="21"/>
  <c r="H68" i="21"/>
  <c r="G68" i="21"/>
  <c r="F68" i="21"/>
  <c r="F64" i="21" s="1"/>
  <c r="E68" i="21"/>
  <c r="M65" i="21"/>
  <c r="L65" i="21"/>
  <c r="L64" i="21" s="1"/>
  <c r="K65" i="21"/>
  <c r="K64" i="21" s="1"/>
  <c r="J65" i="21"/>
  <c r="I65" i="21"/>
  <c r="H65" i="21"/>
  <c r="H64" i="21" s="1"/>
  <c r="G65" i="21"/>
  <c r="G64" i="21" s="1"/>
  <c r="F65" i="21"/>
  <c r="E65" i="21"/>
  <c r="M64" i="21"/>
  <c r="I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J52" i="21" s="1"/>
  <c r="J51" i="21" s="1"/>
  <c r="I56" i="21"/>
  <c r="H56" i="21"/>
  <c r="G56" i="21"/>
  <c r="F56" i="21"/>
  <c r="F52" i="21" s="1"/>
  <c r="F51" i="21" s="1"/>
  <c r="E56" i="21"/>
  <c r="M53" i="21"/>
  <c r="L53" i="21"/>
  <c r="L52" i="21" s="1"/>
  <c r="L51" i="21" s="1"/>
  <c r="K53" i="21"/>
  <c r="K52" i="21" s="1"/>
  <c r="K51" i="21" s="1"/>
  <c r="J53" i="21"/>
  <c r="I53" i="21"/>
  <c r="H53" i="21"/>
  <c r="H52" i="21" s="1"/>
  <c r="H51" i="21" s="1"/>
  <c r="G53" i="21"/>
  <c r="G52" i="21" s="1"/>
  <c r="G51" i="21" s="1"/>
  <c r="F53" i="21"/>
  <c r="E53" i="21"/>
  <c r="M52" i="21"/>
  <c r="M51" i="21" s="1"/>
  <c r="I52" i="21"/>
  <c r="I51" i="21" s="1"/>
  <c r="E52" i="21"/>
  <c r="E51" i="21" s="1"/>
  <c r="M47" i="21"/>
  <c r="L47" i="21"/>
  <c r="K47" i="21"/>
  <c r="K4" i="21" s="1"/>
  <c r="K92" i="21" s="1"/>
  <c r="J47" i="21"/>
  <c r="I47" i="21"/>
  <c r="H47" i="21"/>
  <c r="G47" i="21"/>
  <c r="G4" i="21" s="1"/>
  <c r="G92" i="21" s="1"/>
  <c r="F47" i="21"/>
  <c r="E47" i="21"/>
  <c r="M8" i="21"/>
  <c r="L8" i="21"/>
  <c r="K8" i="21"/>
  <c r="J8" i="21"/>
  <c r="I8" i="21"/>
  <c r="H8" i="21"/>
  <c r="G8" i="21"/>
  <c r="F8" i="21"/>
  <c r="E8" i="21"/>
  <c r="M5" i="21"/>
  <c r="M4" i="21" s="1"/>
  <c r="L5" i="21"/>
  <c r="L4" i="21" s="1"/>
  <c r="K5" i="21"/>
  <c r="J5" i="21"/>
  <c r="I5" i="21"/>
  <c r="I4" i="21" s="1"/>
  <c r="I92" i="21" s="1"/>
  <c r="H5" i="21"/>
  <c r="H4" i="21" s="1"/>
  <c r="G5" i="21"/>
  <c r="F5" i="21"/>
  <c r="E5" i="21"/>
  <c r="E4" i="21" s="1"/>
  <c r="E92" i="21" s="1"/>
  <c r="J4" i="21"/>
  <c r="F4" i="21"/>
  <c r="F92" i="21" s="1"/>
  <c r="M81" i="20"/>
  <c r="L81" i="20"/>
  <c r="K81" i="20"/>
  <c r="J81" i="20"/>
  <c r="I81" i="20"/>
  <c r="H81" i="20"/>
  <c r="G81" i="20"/>
  <c r="F81" i="20"/>
  <c r="E81" i="20"/>
  <c r="M78" i="20"/>
  <c r="M77" i="20" s="1"/>
  <c r="L78" i="20"/>
  <c r="L77" i="20" s="1"/>
  <c r="K78" i="20"/>
  <c r="J78" i="20"/>
  <c r="I78" i="20"/>
  <c r="I77" i="20" s="1"/>
  <c r="H78" i="20"/>
  <c r="H77" i="20" s="1"/>
  <c r="G78" i="20"/>
  <c r="F78" i="20"/>
  <c r="E78" i="20"/>
  <c r="E77" i="20" s="1"/>
  <c r="K77" i="20"/>
  <c r="J77" i="20"/>
  <c r="G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L64" i="20" s="1"/>
  <c r="K65" i="20"/>
  <c r="J65" i="20"/>
  <c r="I65" i="20"/>
  <c r="I64" i="20" s="1"/>
  <c r="H65" i="20"/>
  <c r="H64" i="20" s="1"/>
  <c r="G65" i="20"/>
  <c r="F65" i="20"/>
  <c r="E65" i="20"/>
  <c r="E64" i="20" s="1"/>
  <c r="K64" i="20"/>
  <c r="J64" i="20"/>
  <c r="G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L52" i="20" s="1"/>
  <c r="L51" i="20" s="1"/>
  <c r="K53" i="20"/>
  <c r="J53" i="20"/>
  <c r="I53" i="20"/>
  <c r="I52" i="20" s="1"/>
  <c r="H53" i="20"/>
  <c r="H52" i="20" s="1"/>
  <c r="H51" i="20" s="1"/>
  <c r="G53" i="20"/>
  <c r="F53" i="20"/>
  <c r="E53" i="20"/>
  <c r="E52" i="20" s="1"/>
  <c r="K52" i="20"/>
  <c r="J52" i="20"/>
  <c r="J51" i="20" s="1"/>
  <c r="G52" i="20"/>
  <c r="F52" i="20"/>
  <c r="F51" i="20" s="1"/>
  <c r="K51" i="20"/>
  <c r="G51" i="20"/>
  <c r="M47" i="20"/>
  <c r="L47" i="20"/>
  <c r="L4" i="20" s="1"/>
  <c r="K47" i="20"/>
  <c r="J47" i="20"/>
  <c r="I47" i="20"/>
  <c r="H47" i="20"/>
  <c r="H4" i="20" s="1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L5" i="20"/>
  <c r="K5" i="20"/>
  <c r="J5" i="20"/>
  <c r="J4" i="20" s="1"/>
  <c r="J92" i="20" s="1"/>
  <c r="I5" i="20"/>
  <c r="I4" i="20" s="1"/>
  <c r="H5" i="20"/>
  <c r="G5" i="20"/>
  <c r="F5" i="20"/>
  <c r="F4" i="20" s="1"/>
  <c r="F92" i="20" s="1"/>
  <c r="E5" i="20"/>
  <c r="E4" i="20" s="1"/>
  <c r="K4" i="20"/>
  <c r="K92" i="20" s="1"/>
  <c r="G4" i="20"/>
  <c r="M81" i="19"/>
  <c r="L81" i="19"/>
  <c r="K81" i="19"/>
  <c r="J81" i="19"/>
  <c r="I81" i="19"/>
  <c r="H81" i="19"/>
  <c r="G81" i="19"/>
  <c r="F81" i="19"/>
  <c r="E81" i="19"/>
  <c r="M78" i="19"/>
  <c r="L78" i="19"/>
  <c r="K78" i="19"/>
  <c r="J78" i="19"/>
  <c r="J77" i="19" s="1"/>
  <c r="I78" i="19"/>
  <c r="H78" i="19"/>
  <c r="G78" i="19"/>
  <c r="F78" i="19"/>
  <c r="F77" i="19" s="1"/>
  <c r="E78" i="19"/>
  <c r="L77" i="19"/>
  <c r="K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J65" i="19"/>
  <c r="J64" i="19" s="1"/>
  <c r="I65" i="19"/>
  <c r="H65" i="19"/>
  <c r="G65" i="19"/>
  <c r="F65" i="19"/>
  <c r="F64" i="19" s="1"/>
  <c r="E65" i="19"/>
  <c r="L64" i="19"/>
  <c r="K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M52" i="19" s="1"/>
  <c r="L53" i="19"/>
  <c r="K53" i="19"/>
  <c r="J53" i="19"/>
  <c r="I53" i="19"/>
  <c r="I52" i="19" s="1"/>
  <c r="H53" i="19"/>
  <c r="G53" i="19"/>
  <c r="F53" i="19"/>
  <c r="F52" i="19" s="1"/>
  <c r="F51" i="19" s="1"/>
  <c r="E53" i="19"/>
  <c r="E52" i="19" s="1"/>
  <c r="L52" i="19"/>
  <c r="K52" i="19"/>
  <c r="J52" i="19"/>
  <c r="H52" i="19"/>
  <c r="H51" i="19" s="1"/>
  <c r="G52" i="19"/>
  <c r="L51" i="19"/>
  <c r="K51" i="19"/>
  <c r="G51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G4" i="19" s="1"/>
  <c r="G92" i="19" s="1"/>
  <c r="F8" i="19"/>
  <c r="E8" i="19"/>
  <c r="M5" i="19"/>
  <c r="L5" i="19"/>
  <c r="L4" i="19" s="1"/>
  <c r="L92" i="19" s="1"/>
  <c r="K5" i="19"/>
  <c r="J5" i="19"/>
  <c r="J4" i="19" s="1"/>
  <c r="I5" i="19"/>
  <c r="H5" i="19"/>
  <c r="G5" i="19"/>
  <c r="F5" i="19"/>
  <c r="F4" i="19" s="1"/>
  <c r="E5" i="19"/>
  <c r="M4" i="19"/>
  <c r="K4" i="19"/>
  <c r="K92" i="19" s="1"/>
  <c r="I4" i="19"/>
  <c r="H4" i="19"/>
  <c r="H92" i="19" s="1"/>
  <c r="E4" i="19"/>
  <c r="M81" i="18"/>
  <c r="L81" i="18"/>
  <c r="K81" i="18"/>
  <c r="J81" i="18"/>
  <c r="I81" i="18"/>
  <c r="I77" i="18" s="1"/>
  <c r="H81" i="18"/>
  <c r="G81" i="18"/>
  <c r="G77" i="18" s="1"/>
  <c r="F81" i="18"/>
  <c r="E81" i="18"/>
  <c r="M78" i="18"/>
  <c r="L78" i="18"/>
  <c r="L77" i="18" s="1"/>
  <c r="K78" i="18"/>
  <c r="J78" i="18"/>
  <c r="J77" i="18" s="1"/>
  <c r="I78" i="18"/>
  <c r="H78" i="18"/>
  <c r="G78" i="18"/>
  <c r="F78" i="18"/>
  <c r="F77" i="18" s="1"/>
  <c r="E78" i="18"/>
  <c r="M77" i="18"/>
  <c r="K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I64" i="18" s="1"/>
  <c r="H68" i="18"/>
  <c r="G68" i="18"/>
  <c r="G64" i="18" s="1"/>
  <c r="F68" i="18"/>
  <c r="E68" i="18"/>
  <c r="M65" i="18"/>
  <c r="L65" i="18"/>
  <c r="L64" i="18" s="1"/>
  <c r="K65" i="18"/>
  <c r="J65" i="18"/>
  <c r="J64" i="18" s="1"/>
  <c r="I65" i="18"/>
  <c r="H65" i="18"/>
  <c r="G65" i="18"/>
  <c r="F65" i="18"/>
  <c r="F64" i="18" s="1"/>
  <c r="E65" i="18"/>
  <c r="M64" i="18"/>
  <c r="H64" i="18"/>
  <c r="E64" i="18"/>
  <c r="M59" i="18"/>
  <c r="L59" i="18"/>
  <c r="K59" i="18"/>
  <c r="J59" i="18"/>
  <c r="I59" i="18"/>
  <c r="H59" i="18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G52" i="18" s="1"/>
  <c r="F56" i="18"/>
  <c r="E56" i="18"/>
  <c r="M53" i="18"/>
  <c r="L53" i="18"/>
  <c r="L52" i="18" s="1"/>
  <c r="K53" i="18"/>
  <c r="J53" i="18"/>
  <c r="J52" i="18" s="1"/>
  <c r="J51" i="18" s="1"/>
  <c r="I53" i="18"/>
  <c r="H53" i="18"/>
  <c r="G53" i="18"/>
  <c r="F53" i="18"/>
  <c r="F52" i="18" s="1"/>
  <c r="F51" i="18" s="1"/>
  <c r="E53" i="18"/>
  <c r="K52" i="18"/>
  <c r="H52" i="18"/>
  <c r="H51" i="18" s="1"/>
  <c r="E52" i="18"/>
  <c r="E51" i="18" s="1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J4" i="18" s="1"/>
  <c r="J92" i="18" s="1"/>
  <c r="I8" i="18"/>
  <c r="H8" i="18"/>
  <c r="H4" i="18" s="1"/>
  <c r="H92" i="18" s="1"/>
  <c r="G8" i="18"/>
  <c r="F8" i="18"/>
  <c r="E8" i="18"/>
  <c r="M5" i="18"/>
  <c r="M4" i="18" s="1"/>
  <c r="M92" i="18" s="1"/>
  <c r="L5" i="18"/>
  <c r="K5" i="18"/>
  <c r="K4" i="18" s="1"/>
  <c r="J5" i="18"/>
  <c r="I5" i="18"/>
  <c r="H5" i="18"/>
  <c r="G5" i="18"/>
  <c r="G4" i="18" s="1"/>
  <c r="F5" i="18"/>
  <c r="E5" i="18"/>
  <c r="E4" i="18" s="1"/>
  <c r="E92" i="18" s="1"/>
  <c r="L4" i="18"/>
  <c r="I4" i="18"/>
  <c r="I92" i="18" s="1"/>
  <c r="F4" i="18"/>
  <c r="M36" i="17"/>
  <c r="L36" i="17"/>
  <c r="K36" i="17"/>
  <c r="J36" i="17"/>
  <c r="J40" i="17" s="1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M9" i="17" s="1"/>
  <c r="L10" i="17"/>
  <c r="K10" i="17"/>
  <c r="J10" i="17"/>
  <c r="I10" i="17"/>
  <c r="I9" i="17" s="1"/>
  <c r="H10" i="17"/>
  <c r="G10" i="17"/>
  <c r="G9" i="17" s="1"/>
  <c r="F10" i="17"/>
  <c r="E10" i="17"/>
  <c r="E9" i="17" s="1"/>
  <c r="L9" i="17"/>
  <c r="K9" i="17"/>
  <c r="J9" i="17"/>
  <c r="H9" i="17"/>
  <c r="F9" i="17"/>
  <c r="M4" i="17"/>
  <c r="M40" i="17" s="1"/>
  <c r="L4" i="17"/>
  <c r="K4" i="17"/>
  <c r="K40" i="17" s="1"/>
  <c r="J4" i="17"/>
  <c r="I4" i="17"/>
  <c r="I40" i="17" s="1"/>
  <c r="H4" i="17"/>
  <c r="G4" i="17"/>
  <c r="F4" i="17"/>
  <c r="F40" i="17" s="1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H26" i="15" s="1"/>
  <c r="G8" i="15"/>
  <c r="F8" i="15"/>
  <c r="E8" i="15"/>
  <c r="D8" i="15"/>
  <c r="D26" i="15" s="1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J26" i="13" s="1"/>
  <c r="I8" i="13"/>
  <c r="H8" i="13"/>
  <c r="G8" i="13"/>
  <c r="F8" i="13"/>
  <c r="F26" i="13" s="1"/>
  <c r="E8" i="13"/>
  <c r="D8" i="13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H26" i="11" s="1"/>
  <c r="G8" i="11"/>
  <c r="F8" i="11"/>
  <c r="E8" i="11"/>
  <c r="D8" i="11"/>
  <c r="D26" i="11" s="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G8" i="9"/>
  <c r="F8" i="9"/>
  <c r="F26" i="9" s="1"/>
  <c r="E8" i="9"/>
  <c r="D8" i="9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G40" i="17" l="1"/>
  <c r="F92" i="18"/>
  <c r="L51" i="18"/>
  <c r="G51" i="18"/>
  <c r="L92" i="18"/>
  <c r="E77" i="19"/>
  <c r="I77" i="19"/>
  <c r="M77" i="19"/>
  <c r="G92" i="20"/>
  <c r="J92" i="21"/>
  <c r="H92" i="21"/>
  <c r="L92" i="21"/>
  <c r="E51" i="23"/>
  <c r="E92" i="23" s="1"/>
  <c r="I51" i="23"/>
  <c r="I92" i="23" s="1"/>
  <c r="M51" i="23"/>
  <c r="M92" i="23" s="1"/>
  <c r="H51" i="23"/>
  <c r="L51" i="23"/>
  <c r="E64" i="19"/>
  <c r="E51" i="19" s="1"/>
  <c r="E92" i="19" s="1"/>
  <c r="I64" i="19"/>
  <c r="I51" i="19" s="1"/>
  <c r="I92" i="19" s="1"/>
  <c r="M64" i="19"/>
  <c r="M51" i="19" s="1"/>
  <c r="M92" i="19" s="1"/>
  <c r="M92" i="21"/>
  <c r="E92" i="22"/>
  <c r="H92" i="23"/>
  <c r="G92" i="23"/>
  <c r="F51" i="23"/>
  <c r="F92" i="23" s="1"/>
  <c r="J51" i="23"/>
  <c r="J92" i="23" s="1"/>
  <c r="H40" i="17"/>
  <c r="L40" i="17"/>
  <c r="L92" i="23"/>
  <c r="G92" i="18"/>
  <c r="K51" i="18"/>
  <c r="K92" i="18" s="1"/>
  <c r="F92" i="19"/>
  <c r="J51" i="19"/>
  <c r="J92" i="19" s="1"/>
  <c r="H92" i="20"/>
  <c r="L92" i="20"/>
  <c r="E51" i="20"/>
  <c r="E92" i="20" s="1"/>
  <c r="I51" i="20"/>
  <c r="I92" i="20" s="1"/>
  <c r="M51" i="20"/>
  <c r="M92" i="20" s="1"/>
</calcChain>
</file>

<file path=xl/sharedStrings.xml><?xml version="1.0" encoding="utf-8"?>
<sst xmlns="http://schemas.openxmlformats.org/spreadsheetml/2006/main" count="9181" uniqueCount="178">
  <si>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</si>
  <si>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</si>
  <si>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</si>
  <si>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</si>
  <si>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</si>
  <si>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</si>
  <si>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</si>
  <si>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</si>
  <si>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</si>
  <si>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</si>
  <si>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</si>
  <si>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</si>
  <si>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</si>
  <si>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</si>
  <si>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</si>
  <si>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</si>
  <si>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</si>
  <si>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</si>
  <si>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</si>
  <si>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</si>
  <si>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</si>
  <si>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</si>
  <si>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</si>
  <si>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</si>
  <si>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</si>
  <si>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</si>
  <si>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</si>
  <si>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</si>
  <si>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</si>
  <si>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</si>
  <si>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</si>
  <si>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</si>
  <si>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</si>
  <si>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</si>
  <si>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</si>
  <si>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</si>
  <si>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</si>
  <si>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</si>
  <si>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</si>
  <si>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</si>
  <si>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</si>
  <si>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</si>
  <si>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</si>
  <si>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</si>
  <si>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</si>
  <si>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</si>
  <si>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</si>
  <si>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</si>
  <si>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</si>
  <si>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</si>
  <si>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</si>
  <si>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</si>
  <si>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</si>
  <si>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</si>
  <si>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</si>
  <si>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</si>
  <si>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</si>
  <si>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</si>
  <si>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</si>
  <si>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</si>
  <si>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</si>
  <si>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</si>
  <si>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</si>
  <si>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</si>
  <si>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</si>
  <si>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</si>
  <si>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</si>
  <si>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</si>
  <si>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</si>
  <si>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</si>
  <si>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</si>
  <si>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</si>
  <si>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</si>
  <si>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</si>
  <si>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</si>
  <si>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</si>
  <si>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</si>
  <si>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</si>
  <si>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</si>
  <si>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</si>
  <si>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</si>
  <si>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</si>
  <si>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</si>
  <si>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</si>
  <si>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</si>
  <si>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</si>
  <si>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</si>
  <si>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</si>
  <si>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</si>
  <si>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</si>
  <si>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</si>
  <si>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</si>
  <si>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</si>
  <si>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</si>
  <si>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</si>
  <si>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</si>
  <si>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</si>
  <si>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</si>
  <si>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</si>
  <si>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</si>
  <si>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</si>
  <si>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</si>
  <si>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</si>
  <si>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</si>
  <si>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</si>
  <si>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</si>
  <si>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</si>
  <si>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</si>
  <si>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</si>
  <si>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</si>
  <si>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</si>
  <si>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</si>
  <si>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</si>
  <si>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</si>
  <si>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</si>
  <si>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</si>
  <si>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</si>
  <si>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</si>
  <si>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</si>
  <si>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</si>
  <si>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</si>
  <si>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</si>
  <si>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11. </t>
  </si>
  <si>
    <t>1. Administration</t>
  </si>
  <si>
    <t xml:space="preserve">10. </t>
  </si>
  <si>
    <t xml:space="preserve">12. </t>
  </si>
  <si>
    <t xml:space="preserve">13. </t>
  </si>
  <si>
    <t>Table B.1: Specification of receipts: Transport</t>
  </si>
  <si>
    <t>Table B.2: Payments and estimates by economic classification: Transport</t>
  </si>
  <si>
    <t>2013/14</t>
  </si>
  <si>
    <t>2014/15</t>
  </si>
  <si>
    <t>2015/16</t>
  </si>
  <si>
    <t>2016/17</t>
  </si>
  <si>
    <t>2011/12</t>
  </si>
  <si>
    <t>2012/13</t>
  </si>
  <si>
    <t>2010/11</t>
  </si>
  <si>
    <t>4. Transport Regulation</t>
  </si>
  <si>
    <t>3. Transport Operations</t>
  </si>
  <si>
    <t>2. Transport Infrastructure</t>
  </si>
  <si>
    <t xml:space="preserve">15. </t>
  </si>
  <si>
    <t xml:space="preserve">14. </t>
  </si>
  <si>
    <t>5. Gautrain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</si>
  <si>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</si>
  <si>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</si>
  <si>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</si>
  <si>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</si>
  <si>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</si>
  <si>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Of The Department</t>
  </si>
  <si>
    <t>3. Corporate Support</t>
  </si>
  <si>
    <t>4. Departmental Strategy</t>
  </si>
  <si>
    <t>1. Infrastructure Planning</t>
  </si>
  <si>
    <t>2. Infrastructure Design</t>
  </si>
  <si>
    <t>3. Construction</t>
  </si>
  <si>
    <t>4. Maintenance</t>
  </si>
  <si>
    <t>5. Programme Support Infrastructure</t>
  </si>
  <si>
    <t>1. Programme Support Operations</t>
  </si>
  <si>
    <t>2. Public Transport Services</t>
  </si>
  <si>
    <t>1. Transport Administration And Licencing</t>
  </si>
  <si>
    <t>2. Operator Licence And Permits</t>
  </si>
  <si>
    <t>1. Gautrain Rapid Link</t>
  </si>
  <si>
    <t>Table 9.2: Summary of departmental receipts collection</t>
  </si>
  <si>
    <t>Table 9.3: Summary of payments and estimates by programme: Transport</t>
  </si>
  <si>
    <t>Table 9.4: Summary of provincial payments and estimates by economic classification: Transport</t>
  </si>
  <si>
    <t>Table 9.5: Summary of payments and estimates by sub-programme: Administration</t>
  </si>
  <si>
    <t>Table 9.6: Summary of payments and estimates by economic classification: Administration</t>
  </si>
  <si>
    <t>Table 9.7: Summary of payments and estimates by sub-programme: Transport Infrastructure</t>
  </si>
  <si>
    <t>Table 9.8: Summary of payments and estimates by economic classification: Transport Infrastructure</t>
  </si>
  <si>
    <t>Table 9.9: Summary of payments and estimates by sub-programme: Transport Operations</t>
  </si>
  <si>
    <t>Table 9.10: Summary of payments and estimates by economic classification: Transport Operations</t>
  </si>
  <si>
    <t>Table 9.11: Summary of payments and estimates by sub-programme: Transport Regulation</t>
  </si>
  <si>
    <t>Table 9.12: Summary of payments and estimates by economic classification: Transport Regulation</t>
  </si>
  <si>
    <t>Table 9.13: Summary of payments and estimates by sub-programme: Gautrain</t>
  </si>
  <si>
    <t>Table 9.14: Summary of payments and estimates by economic classification: Gautrain</t>
  </si>
  <si>
    <t>Table B.2A: Payments and estimates by economic classification: Administration</t>
  </si>
  <si>
    <t>Table B.2B: Payments and estimates by economic classification: Transport Infrastructure</t>
  </si>
  <si>
    <t>Table B.2C: Payments and estimates by economic classification: Transport Operations</t>
  </si>
  <si>
    <t>Table B.2D: Payments and estimates by economic classification: Transport Regulation</t>
  </si>
  <si>
    <t>Table B.2E: Payments and estimates by economic classification: Gautrain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</si>
</sst>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1705814</v>
      </c>
      <c r="D4" s="28">
        <f t="shared" ref="D4:K4" si="0">SUM(D5:D8)</f>
        <v>2227725</v>
      </c>
      <c r="E4" s="28">
        <f t="shared" si="0"/>
        <v>2401619</v>
      </c>
      <c r="F4" s="27">
        <f t="shared" si="0"/>
        <v>2542908</v>
      </c>
      <c r="G4" s="28">
        <f t="shared" si="0"/>
        <v>2542908</v>
      </c>
      <c r="H4" s="29">
        <f t="shared" si="0"/>
        <v>2592459</v>
      </c>
      <c r="I4" s="28">
        <f t="shared" si="0"/>
        <v>2743798</v>
      </c>
      <c r="J4" s="28">
        <f t="shared" si="0"/>
        <v>2952326</v>
      </c>
      <c r="K4" s="28">
        <f t="shared" si="0"/>
        <v>3108799.2779999999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1705814</v>
      </c>
      <c r="D8" s="36">
        <v>2227725</v>
      </c>
      <c r="E8" s="36">
        <v>2401619</v>
      </c>
      <c r="F8" s="35">
        <v>2542908</v>
      </c>
      <c r="G8" s="36">
        <v>2542908</v>
      </c>
      <c r="H8" s="37">
        <v>2592459</v>
      </c>
      <c r="I8" s="36">
        <v>2743798</v>
      </c>
      <c r="J8" s="36">
        <v>2952326</v>
      </c>
      <c r="K8" s="37">
        <v>3108799.2779999999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3849</v>
      </c>
      <c r="D9" s="33">
        <v>51421</v>
      </c>
      <c r="E9" s="33">
        <v>53711</v>
      </c>
      <c r="F9" s="32">
        <v>58564</v>
      </c>
      <c r="G9" s="33">
        <v>58564</v>
      </c>
      <c r="H9" s="34">
        <v>58575</v>
      </c>
      <c r="I9" s="33">
        <v>63191</v>
      </c>
      <c r="J9" s="33">
        <v>67993</v>
      </c>
      <c r="K9" s="33">
        <v>71596.629000000001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4410</v>
      </c>
      <c r="D12" s="33">
        <v>596</v>
      </c>
      <c r="E12" s="33">
        <v>133</v>
      </c>
      <c r="F12" s="32">
        <v>670</v>
      </c>
      <c r="G12" s="33">
        <v>400</v>
      </c>
      <c r="H12" s="34">
        <v>403</v>
      </c>
      <c r="I12" s="33">
        <v>723</v>
      </c>
      <c r="J12" s="33">
        <v>778</v>
      </c>
      <c r="K12" s="33">
        <v>819.23399999999992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10162</v>
      </c>
      <c r="F13" s="32">
        <v>0</v>
      </c>
      <c r="G13" s="33">
        <v>7000</v>
      </c>
      <c r="H13" s="34">
        <v>6892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8823</v>
      </c>
      <c r="D14" s="36">
        <v>4134</v>
      </c>
      <c r="E14" s="36">
        <v>1226</v>
      </c>
      <c r="F14" s="35">
        <v>4484</v>
      </c>
      <c r="G14" s="36">
        <v>1684</v>
      </c>
      <c r="H14" s="37">
        <v>1692</v>
      </c>
      <c r="I14" s="36">
        <v>4838</v>
      </c>
      <c r="J14" s="36">
        <v>5206</v>
      </c>
      <c r="K14" s="36">
        <v>5481.9179999999997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1722896</v>
      </c>
      <c r="D15" s="61">
        <f t="shared" ref="D15:K15" si="1">SUM(D5:D14)</f>
        <v>2283876</v>
      </c>
      <c r="E15" s="61">
        <f t="shared" si="1"/>
        <v>2466851</v>
      </c>
      <c r="F15" s="62">
        <f t="shared" si="1"/>
        <v>2606626</v>
      </c>
      <c r="G15" s="61">
        <f t="shared" si="1"/>
        <v>2610556</v>
      </c>
      <c r="H15" s="63">
        <f t="shared" si="1"/>
        <v>2660021</v>
      </c>
      <c r="I15" s="61">
        <f t="shared" si="1"/>
        <v>2812550</v>
      </c>
      <c r="J15" s="61">
        <f t="shared" si="1"/>
        <v>3026303</v>
      </c>
      <c r="K15" s="61">
        <f t="shared" si="1"/>
        <v>3186697.0590000004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201053</v>
      </c>
      <c r="D4" s="33">
        <v>179598</v>
      </c>
      <c r="E4" s="33">
        <v>127433</v>
      </c>
      <c r="F4" s="27">
        <v>107946</v>
      </c>
      <c r="G4" s="28">
        <v>139643</v>
      </c>
      <c r="H4" s="29">
        <v>168955</v>
      </c>
      <c r="I4" s="33">
        <v>219739</v>
      </c>
      <c r="J4" s="33">
        <v>172391</v>
      </c>
      <c r="K4" s="33">
        <v>172068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43226</v>
      </c>
      <c r="D5" s="33">
        <v>43570</v>
      </c>
      <c r="E5" s="33">
        <v>53100</v>
      </c>
      <c r="F5" s="32">
        <v>96146</v>
      </c>
      <c r="G5" s="33">
        <v>99958</v>
      </c>
      <c r="H5" s="34">
        <v>65712</v>
      </c>
      <c r="I5" s="33">
        <v>98552</v>
      </c>
      <c r="J5" s="33">
        <v>96985</v>
      </c>
      <c r="K5" s="33">
        <v>89139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244279</v>
      </c>
      <c r="D19" s="46">
        <f t="shared" ref="D19:K19" si="1">SUM(D4:D18)</f>
        <v>223168</v>
      </c>
      <c r="E19" s="46">
        <f t="shared" si="1"/>
        <v>180533</v>
      </c>
      <c r="F19" s="47">
        <f t="shared" si="1"/>
        <v>204092</v>
      </c>
      <c r="G19" s="46">
        <f t="shared" si="1"/>
        <v>239601</v>
      </c>
      <c r="H19" s="48">
        <f t="shared" si="1"/>
        <v>234667</v>
      </c>
      <c r="I19" s="46">
        <f t="shared" si="1"/>
        <v>318291</v>
      </c>
      <c r="J19" s="46">
        <f t="shared" si="1"/>
        <v>269376</v>
      </c>
      <c r="K19" s="46">
        <f t="shared" si="1"/>
        <v>261207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241432</v>
      </c>
      <c r="D4" s="20">
        <f t="shared" ref="D4:K4" si="0">SUM(D5:D7)</f>
        <v>214706</v>
      </c>
      <c r="E4" s="20">
        <f t="shared" si="0"/>
        <v>154879</v>
      </c>
      <c r="F4" s="21">
        <f t="shared" si="0"/>
        <v>164048</v>
      </c>
      <c r="G4" s="20">
        <f t="shared" si="0"/>
        <v>187695</v>
      </c>
      <c r="H4" s="22">
        <f t="shared" si="0"/>
        <v>186976</v>
      </c>
      <c r="I4" s="20">
        <f t="shared" si="0"/>
        <v>192192</v>
      </c>
      <c r="J4" s="20">
        <f t="shared" si="0"/>
        <v>204383</v>
      </c>
      <c r="K4" s="20">
        <f t="shared" si="0"/>
        <v>215905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82591</v>
      </c>
      <c r="D5" s="28">
        <v>73080</v>
      </c>
      <c r="E5" s="28">
        <v>89628</v>
      </c>
      <c r="F5" s="27">
        <v>129310</v>
      </c>
      <c r="G5" s="28">
        <v>129310</v>
      </c>
      <c r="H5" s="29">
        <v>108470</v>
      </c>
      <c r="I5" s="28">
        <v>150134</v>
      </c>
      <c r="J5" s="28">
        <v>160149</v>
      </c>
      <c r="K5" s="29">
        <v>168636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158841</v>
      </c>
      <c r="D6" s="33">
        <v>141353</v>
      </c>
      <c r="E6" s="33">
        <v>65121</v>
      </c>
      <c r="F6" s="32">
        <v>33648</v>
      </c>
      <c r="G6" s="33">
        <v>57215</v>
      </c>
      <c r="H6" s="34">
        <v>78440</v>
      </c>
      <c r="I6" s="33">
        <v>41758</v>
      </c>
      <c r="J6" s="33">
        <v>43944</v>
      </c>
      <c r="K6" s="34">
        <v>46994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273</v>
      </c>
      <c r="E7" s="36">
        <v>130</v>
      </c>
      <c r="F7" s="35">
        <v>1090</v>
      </c>
      <c r="G7" s="36">
        <v>1170</v>
      </c>
      <c r="H7" s="37">
        <v>66</v>
      </c>
      <c r="I7" s="36">
        <v>300</v>
      </c>
      <c r="J7" s="36">
        <v>290</v>
      </c>
      <c r="K7" s="37">
        <v>275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375</v>
      </c>
      <c r="D8" s="20">
        <f t="shared" ref="D8:K8" si="1">SUM(D9:D15)</f>
        <v>248</v>
      </c>
      <c r="E8" s="20">
        <f t="shared" si="1"/>
        <v>552</v>
      </c>
      <c r="F8" s="21">
        <f t="shared" si="1"/>
        <v>0</v>
      </c>
      <c r="G8" s="20">
        <f t="shared" si="1"/>
        <v>115</v>
      </c>
      <c r="H8" s="22">
        <f t="shared" si="1"/>
        <v>150</v>
      </c>
      <c r="I8" s="20">
        <f t="shared" si="1"/>
        <v>58</v>
      </c>
      <c r="J8" s="20">
        <f t="shared" si="1"/>
        <v>60</v>
      </c>
      <c r="K8" s="20">
        <f t="shared" si="1"/>
        <v>62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</v>
      </c>
      <c r="E9" s="28">
        <v>12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375</v>
      </c>
      <c r="D15" s="36">
        <v>247</v>
      </c>
      <c r="E15" s="36">
        <v>540</v>
      </c>
      <c r="F15" s="35">
        <v>0</v>
      </c>
      <c r="G15" s="36">
        <v>115</v>
      </c>
      <c r="H15" s="37">
        <v>150</v>
      </c>
      <c r="I15" s="36">
        <v>58</v>
      </c>
      <c r="J15" s="36">
        <v>60</v>
      </c>
      <c r="K15" s="37">
        <v>62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2472</v>
      </c>
      <c r="D16" s="20">
        <f t="shared" ref="D16:K16" si="2">SUM(D17:D23)</f>
        <v>8057</v>
      </c>
      <c r="E16" s="20">
        <f t="shared" si="2"/>
        <v>24979</v>
      </c>
      <c r="F16" s="21">
        <f t="shared" si="2"/>
        <v>40044</v>
      </c>
      <c r="G16" s="20">
        <f t="shared" si="2"/>
        <v>51791</v>
      </c>
      <c r="H16" s="22">
        <f t="shared" si="2"/>
        <v>47533</v>
      </c>
      <c r="I16" s="20">
        <f t="shared" si="2"/>
        <v>126041</v>
      </c>
      <c r="J16" s="20">
        <f t="shared" si="2"/>
        <v>64933</v>
      </c>
      <c r="K16" s="20">
        <f t="shared" si="2"/>
        <v>45240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17650</v>
      </c>
      <c r="F17" s="27">
        <v>37523</v>
      </c>
      <c r="G17" s="28">
        <v>50770</v>
      </c>
      <c r="H17" s="29">
        <v>44387</v>
      </c>
      <c r="I17" s="28">
        <v>123841</v>
      </c>
      <c r="J17" s="28">
        <v>62433</v>
      </c>
      <c r="K17" s="29">
        <v>42640</v>
      </c>
    </row>
    <row r="18" spans="1:11" s="14" customFormat="1" ht="12.75" customHeight="1" x14ac:dyDescent="0.25">
      <c r="A18" s="25"/>
      <c r="B18" s="26" t="s">
        <v>23</v>
      </c>
      <c r="C18" s="32">
        <v>1133</v>
      </c>
      <c r="D18" s="33">
        <v>3507</v>
      </c>
      <c r="E18" s="33">
        <v>3469</v>
      </c>
      <c r="F18" s="32">
        <v>2521</v>
      </c>
      <c r="G18" s="33">
        <v>1021</v>
      </c>
      <c r="H18" s="34">
        <v>3146</v>
      </c>
      <c r="I18" s="33">
        <v>2200</v>
      </c>
      <c r="J18" s="33">
        <v>2500</v>
      </c>
      <c r="K18" s="34">
        <v>2600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1339</v>
      </c>
      <c r="D23" s="36">
        <v>4550</v>
      </c>
      <c r="E23" s="36">
        <v>3860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157</v>
      </c>
      <c r="E24" s="20">
        <v>123</v>
      </c>
      <c r="F24" s="21">
        <v>0</v>
      </c>
      <c r="G24" s="20">
        <v>0</v>
      </c>
      <c r="H24" s="22">
        <v>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244279</v>
      </c>
      <c r="D26" s="46">
        <f t="shared" ref="D26:K26" si="3">+D4+D8+D16+D24</f>
        <v>223168</v>
      </c>
      <c r="E26" s="46">
        <f t="shared" si="3"/>
        <v>180533</v>
      </c>
      <c r="F26" s="47">
        <f t="shared" si="3"/>
        <v>204092</v>
      </c>
      <c r="G26" s="46">
        <f t="shared" si="3"/>
        <v>239601</v>
      </c>
      <c r="H26" s="48">
        <f t="shared" si="3"/>
        <v>234667</v>
      </c>
      <c r="I26" s="46">
        <f t="shared" si="3"/>
        <v>318291</v>
      </c>
      <c r="J26" s="46">
        <f t="shared" si="3"/>
        <v>269376</v>
      </c>
      <c r="K26" s="46">
        <f t="shared" si="3"/>
        <v>261207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3714788</v>
      </c>
      <c r="D4" s="33">
        <v>2219545</v>
      </c>
      <c r="E4" s="33">
        <v>1598711</v>
      </c>
      <c r="F4" s="27">
        <v>801943</v>
      </c>
      <c r="G4" s="28">
        <v>1424943</v>
      </c>
      <c r="H4" s="29">
        <v>1424943</v>
      </c>
      <c r="I4" s="33">
        <v>1311748</v>
      </c>
      <c r="J4" s="33">
        <v>1561451</v>
      </c>
      <c r="K4" s="33">
        <v>1832089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3714788</v>
      </c>
      <c r="D19" s="46">
        <f t="shared" ref="D19:K19" si="1">SUM(D4:D18)</f>
        <v>2219545</v>
      </c>
      <c r="E19" s="46">
        <f t="shared" si="1"/>
        <v>1598711</v>
      </c>
      <c r="F19" s="47">
        <f t="shared" si="1"/>
        <v>801943</v>
      </c>
      <c r="G19" s="46">
        <f t="shared" si="1"/>
        <v>1424943</v>
      </c>
      <c r="H19" s="48">
        <f t="shared" si="1"/>
        <v>1424943</v>
      </c>
      <c r="I19" s="46">
        <f t="shared" si="1"/>
        <v>1311748</v>
      </c>
      <c r="J19" s="46">
        <f t="shared" si="1"/>
        <v>1561451</v>
      </c>
      <c r="K19" s="46">
        <f t="shared" si="1"/>
        <v>1832089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10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3714778</v>
      </c>
      <c r="D8" s="20">
        <f t="shared" ref="D8:K8" si="1">SUM(D9:D15)</f>
        <v>2219545</v>
      </c>
      <c r="E8" s="20">
        <f t="shared" si="1"/>
        <v>1598711</v>
      </c>
      <c r="F8" s="21">
        <f t="shared" si="1"/>
        <v>801943</v>
      </c>
      <c r="G8" s="20">
        <f t="shared" si="1"/>
        <v>1424943</v>
      </c>
      <c r="H8" s="22">
        <f t="shared" si="1"/>
        <v>1424943</v>
      </c>
      <c r="I8" s="20">
        <f t="shared" si="1"/>
        <v>1311748</v>
      </c>
      <c r="J8" s="20">
        <f t="shared" si="1"/>
        <v>1561451</v>
      </c>
      <c r="K8" s="20">
        <f t="shared" si="1"/>
        <v>1832089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3714778</v>
      </c>
      <c r="D10" s="33">
        <v>2219545</v>
      </c>
      <c r="E10" s="33">
        <v>1598711</v>
      </c>
      <c r="F10" s="32">
        <v>801943</v>
      </c>
      <c r="G10" s="33">
        <v>1424943</v>
      </c>
      <c r="H10" s="34">
        <v>1424943</v>
      </c>
      <c r="I10" s="33">
        <v>1311748</v>
      </c>
      <c r="J10" s="33">
        <v>1561451</v>
      </c>
      <c r="K10" s="34">
        <v>1832089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3714788</v>
      </c>
      <c r="D26" s="46">
        <f t="shared" ref="D26:K26" si="3">+D4+D8+D16+D24</f>
        <v>2219545</v>
      </c>
      <c r="E26" s="46">
        <f t="shared" si="3"/>
        <v>1598711</v>
      </c>
      <c r="F26" s="47">
        <f t="shared" si="3"/>
        <v>801943</v>
      </c>
      <c r="G26" s="46">
        <f t="shared" si="3"/>
        <v>1424943</v>
      </c>
      <c r="H26" s="48">
        <f t="shared" si="3"/>
        <v>1424943</v>
      </c>
      <c r="I26" s="46">
        <f t="shared" si="3"/>
        <v>1311748</v>
      </c>
      <c r="J26" s="46">
        <f t="shared" si="3"/>
        <v>1561451</v>
      </c>
      <c r="K26" s="46">
        <f t="shared" si="3"/>
        <v>1832089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1705814</v>
      </c>
      <c r="F4" s="72">
        <f t="shared" ref="F4:M4" si="0">SUM(F5:F8)</f>
        <v>2227725</v>
      </c>
      <c r="G4" s="72">
        <f t="shared" si="0"/>
        <v>2401619</v>
      </c>
      <c r="H4" s="73">
        <f t="shared" si="0"/>
        <v>2542908</v>
      </c>
      <c r="I4" s="72">
        <f t="shared" si="0"/>
        <v>2542908</v>
      </c>
      <c r="J4" s="74">
        <f t="shared" si="0"/>
        <v>2592459</v>
      </c>
      <c r="K4" s="72">
        <f t="shared" si="0"/>
        <v>2743798</v>
      </c>
      <c r="L4" s="72">
        <f t="shared" si="0"/>
        <v>2952326</v>
      </c>
      <c r="M4" s="72">
        <f t="shared" si="0"/>
        <v>3108799.2779999999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1705814</v>
      </c>
      <c r="F8" s="93">
        <v>2227725</v>
      </c>
      <c r="G8" s="93">
        <v>2401619</v>
      </c>
      <c r="H8" s="94">
        <v>2542908</v>
      </c>
      <c r="I8" s="93">
        <v>2542908</v>
      </c>
      <c r="J8" s="95">
        <v>2592459</v>
      </c>
      <c r="K8" s="93">
        <v>2743798</v>
      </c>
      <c r="L8" s="93">
        <v>2952326</v>
      </c>
      <c r="M8" s="93">
        <v>3108799.2779999999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3849</v>
      </c>
      <c r="F9" s="72">
        <f t="shared" ref="F9:M9" si="1">F10+F19</f>
        <v>51421</v>
      </c>
      <c r="G9" s="72">
        <f t="shared" si="1"/>
        <v>53711</v>
      </c>
      <c r="H9" s="73">
        <f t="shared" si="1"/>
        <v>58564</v>
      </c>
      <c r="I9" s="72">
        <f t="shared" si="1"/>
        <v>58564</v>
      </c>
      <c r="J9" s="74">
        <f t="shared" si="1"/>
        <v>58575</v>
      </c>
      <c r="K9" s="72">
        <f t="shared" si="1"/>
        <v>63191</v>
      </c>
      <c r="L9" s="72">
        <f t="shared" si="1"/>
        <v>67993</v>
      </c>
      <c r="M9" s="72">
        <f t="shared" si="1"/>
        <v>71596.629000000001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3849</v>
      </c>
      <c r="F10" s="100">
        <f t="shared" ref="F10:M10" si="2">SUM(F11:F13)</f>
        <v>51421</v>
      </c>
      <c r="G10" s="100">
        <f t="shared" si="2"/>
        <v>53711</v>
      </c>
      <c r="H10" s="101">
        <f t="shared" si="2"/>
        <v>58564</v>
      </c>
      <c r="I10" s="100">
        <f t="shared" si="2"/>
        <v>58564</v>
      </c>
      <c r="J10" s="102">
        <f t="shared" si="2"/>
        <v>58575</v>
      </c>
      <c r="K10" s="100">
        <f t="shared" si="2"/>
        <v>63191</v>
      </c>
      <c r="L10" s="100">
        <f t="shared" si="2"/>
        <v>67993</v>
      </c>
      <c r="M10" s="100">
        <f t="shared" si="2"/>
        <v>71596.629000000001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3849</v>
      </c>
      <c r="F11" s="79">
        <v>51421</v>
      </c>
      <c r="G11" s="79">
        <v>53711</v>
      </c>
      <c r="H11" s="80">
        <v>58564</v>
      </c>
      <c r="I11" s="79">
        <v>58564</v>
      </c>
      <c r="J11" s="81">
        <v>58575</v>
      </c>
      <c r="K11" s="79">
        <v>63191</v>
      </c>
      <c r="L11" s="79">
        <v>67993</v>
      </c>
      <c r="M11" s="79">
        <v>71596.629000000001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4410</v>
      </c>
      <c r="F31" s="131">
        <f t="shared" ref="F31:M31" si="4">SUM(F32:F34)</f>
        <v>596</v>
      </c>
      <c r="G31" s="131">
        <f t="shared" si="4"/>
        <v>133</v>
      </c>
      <c r="H31" s="132">
        <f t="shared" si="4"/>
        <v>670</v>
      </c>
      <c r="I31" s="131">
        <f t="shared" si="4"/>
        <v>400</v>
      </c>
      <c r="J31" s="133">
        <f t="shared" si="4"/>
        <v>403</v>
      </c>
      <c r="K31" s="131">
        <f t="shared" si="4"/>
        <v>723</v>
      </c>
      <c r="L31" s="131">
        <f t="shared" si="4"/>
        <v>778</v>
      </c>
      <c r="M31" s="131">
        <f t="shared" si="4"/>
        <v>819.23399999999992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4410</v>
      </c>
      <c r="F32" s="79">
        <v>596</v>
      </c>
      <c r="G32" s="79">
        <v>133</v>
      </c>
      <c r="H32" s="80">
        <v>670</v>
      </c>
      <c r="I32" s="79">
        <v>400</v>
      </c>
      <c r="J32" s="81">
        <v>403</v>
      </c>
      <c r="K32" s="79">
        <v>723</v>
      </c>
      <c r="L32" s="79">
        <v>778</v>
      </c>
      <c r="M32" s="79">
        <v>819.23399999999992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10162</v>
      </c>
      <c r="H36" s="73">
        <f t="shared" si="5"/>
        <v>0</v>
      </c>
      <c r="I36" s="72">
        <f t="shared" si="5"/>
        <v>7000</v>
      </c>
      <c r="J36" s="74">
        <f t="shared" si="5"/>
        <v>6892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10162</v>
      </c>
      <c r="H38" s="94">
        <v>0</v>
      </c>
      <c r="I38" s="93">
        <v>7000</v>
      </c>
      <c r="J38" s="95">
        <v>6892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8823</v>
      </c>
      <c r="F39" s="72">
        <v>4134</v>
      </c>
      <c r="G39" s="72">
        <v>1226</v>
      </c>
      <c r="H39" s="73">
        <v>4484</v>
      </c>
      <c r="I39" s="72">
        <v>1684</v>
      </c>
      <c r="J39" s="74">
        <v>1692</v>
      </c>
      <c r="K39" s="72">
        <v>4838</v>
      </c>
      <c r="L39" s="72">
        <v>5206</v>
      </c>
      <c r="M39" s="72">
        <v>5481.9179999999997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1722896</v>
      </c>
      <c r="F40" s="46">
        <f t="shared" ref="F40:M40" si="6">F4+F9+F21+F29+F31+F36+F39</f>
        <v>2283876</v>
      </c>
      <c r="G40" s="46">
        <f t="shared" si="6"/>
        <v>2466851</v>
      </c>
      <c r="H40" s="47">
        <f t="shared" si="6"/>
        <v>2606626</v>
      </c>
      <c r="I40" s="46">
        <f t="shared" si="6"/>
        <v>2610556</v>
      </c>
      <c r="J40" s="48">
        <f t="shared" si="6"/>
        <v>2660021</v>
      </c>
      <c r="K40" s="46">
        <f t="shared" si="6"/>
        <v>2812550</v>
      </c>
      <c r="L40" s="46">
        <f t="shared" si="6"/>
        <v>3026303</v>
      </c>
      <c r="M40" s="46">
        <f t="shared" si="6"/>
        <v>3186697.0590000004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1833087</v>
      </c>
      <c r="F4" s="72">
        <f t="shared" ref="F4:M4" si="0">F5+F8+F47</f>
        <v>1613207</v>
      </c>
      <c r="G4" s="72">
        <f t="shared" si="0"/>
        <v>1340075</v>
      </c>
      <c r="H4" s="73">
        <f t="shared" si="0"/>
        <v>1121939</v>
      </c>
      <c r="I4" s="72">
        <f t="shared" si="0"/>
        <v>1483446</v>
      </c>
      <c r="J4" s="74">
        <f t="shared" si="0"/>
        <v>1476068</v>
      </c>
      <c r="K4" s="72">
        <f t="shared" si="0"/>
        <v>1611251</v>
      </c>
      <c r="L4" s="72">
        <f t="shared" si="0"/>
        <v>1585988</v>
      </c>
      <c r="M4" s="72">
        <f t="shared" si="0"/>
        <v>1703717.557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370159</v>
      </c>
      <c r="F5" s="100">
        <f t="shared" ref="F5:M5" si="1">SUM(F6:F7)</f>
        <v>433527</v>
      </c>
      <c r="G5" s="100">
        <f t="shared" si="1"/>
        <v>437039</v>
      </c>
      <c r="H5" s="101">
        <f t="shared" si="1"/>
        <v>540237</v>
      </c>
      <c r="I5" s="100">
        <f t="shared" si="1"/>
        <v>540560</v>
      </c>
      <c r="J5" s="102">
        <f t="shared" si="1"/>
        <v>498805</v>
      </c>
      <c r="K5" s="100">
        <f t="shared" si="1"/>
        <v>640092</v>
      </c>
      <c r="L5" s="100">
        <f t="shared" si="1"/>
        <v>693032</v>
      </c>
      <c r="M5" s="100">
        <f t="shared" si="1"/>
        <v>731400.91200000001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325801</v>
      </c>
      <c r="F6" s="79">
        <v>369620</v>
      </c>
      <c r="G6" s="79">
        <v>385543</v>
      </c>
      <c r="H6" s="80">
        <v>400419</v>
      </c>
      <c r="I6" s="79">
        <v>408142</v>
      </c>
      <c r="J6" s="81">
        <v>376966</v>
      </c>
      <c r="K6" s="79">
        <v>475569</v>
      </c>
      <c r="L6" s="79">
        <v>514813</v>
      </c>
      <c r="M6" s="79">
        <v>553502.85499999998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44358</v>
      </c>
      <c r="F7" s="93">
        <v>63907</v>
      </c>
      <c r="G7" s="93">
        <v>51496</v>
      </c>
      <c r="H7" s="94">
        <v>139818</v>
      </c>
      <c r="I7" s="93">
        <v>132418</v>
      </c>
      <c r="J7" s="95">
        <v>121839</v>
      </c>
      <c r="K7" s="93">
        <v>164523</v>
      </c>
      <c r="L7" s="93">
        <v>178219</v>
      </c>
      <c r="M7" s="93">
        <v>177898.057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1446875</v>
      </c>
      <c r="F8" s="100">
        <f t="shared" ref="F8:M8" si="2">SUM(F9:F46)</f>
        <v>1170086</v>
      </c>
      <c r="G8" s="100">
        <f t="shared" si="2"/>
        <v>897404</v>
      </c>
      <c r="H8" s="101">
        <f t="shared" si="2"/>
        <v>579909</v>
      </c>
      <c r="I8" s="100">
        <f t="shared" si="2"/>
        <v>940955</v>
      </c>
      <c r="J8" s="102">
        <f t="shared" si="2"/>
        <v>975346</v>
      </c>
      <c r="K8" s="100">
        <f t="shared" si="2"/>
        <v>970659</v>
      </c>
      <c r="L8" s="100">
        <f t="shared" si="2"/>
        <v>892456</v>
      </c>
      <c r="M8" s="100">
        <f t="shared" si="2"/>
        <v>971816.64500000002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987</v>
      </c>
      <c r="F9" s="79">
        <v>610</v>
      </c>
      <c r="G9" s="79">
        <v>530</v>
      </c>
      <c r="H9" s="80">
        <v>203</v>
      </c>
      <c r="I9" s="79">
        <v>742</v>
      </c>
      <c r="J9" s="81">
        <v>889</v>
      </c>
      <c r="K9" s="79">
        <v>700</v>
      </c>
      <c r="L9" s="79">
        <v>700</v>
      </c>
      <c r="M9" s="79">
        <v>700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25565</v>
      </c>
      <c r="F10" s="86">
        <v>11057</v>
      </c>
      <c r="G10" s="86">
        <v>4956</v>
      </c>
      <c r="H10" s="87">
        <v>6797</v>
      </c>
      <c r="I10" s="86">
        <v>14505</v>
      </c>
      <c r="J10" s="88">
        <v>14543</v>
      </c>
      <c r="K10" s="86">
        <v>12410</v>
      </c>
      <c r="L10" s="86">
        <v>13785</v>
      </c>
      <c r="M10" s="86">
        <v>14792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747</v>
      </c>
      <c r="F11" s="86">
        <v>1737</v>
      </c>
      <c r="G11" s="86">
        <v>507</v>
      </c>
      <c r="H11" s="87">
        <v>4156</v>
      </c>
      <c r="I11" s="86">
        <v>2789</v>
      </c>
      <c r="J11" s="88">
        <v>3627</v>
      </c>
      <c r="K11" s="86">
        <v>840</v>
      </c>
      <c r="L11" s="86">
        <v>1450</v>
      </c>
      <c r="M11" s="86">
        <v>1561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8864</v>
      </c>
      <c r="F12" s="86">
        <v>4670</v>
      </c>
      <c r="G12" s="86">
        <v>3762</v>
      </c>
      <c r="H12" s="87">
        <v>6000</v>
      </c>
      <c r="I12" s="86">
        <v>5497</v>
      </c>
      <c r="J12" s="88">
        <v>5497</v>
      </c>
      <c r="K12" s="86">
        <v>6000</v>
      </c>
      <c r="L12" s="86">
        <v>6000</v>
      </c>
      <c r="M12" s="86">
        <v>6000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1223</v>
      </c>
      <c r="F13" s="86">
        <v>444</v>
      </c>
      <c r="G13" s="86">
        <v>780</v>
      </c>
      <c r="H13" s="87">
        <v>2000</v>
      </c>
      <c r="I13" s="86">
        <v>1000</v>
      </c>
      <c r="J13" s="88">
        <v>1000</v>
      </c>
      <c r="K13" s="86">
        <v>1700</v>
      </c>
      <c r="L13" s="86">
        <v>1900</v>
      </c>
      <c r="M13" s="86">
        <v>2000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852</v>
      </c>
      <c r="F14" s="86">
        <v>826</v>
      </c>
      <c r="G14" s="86">
        <v>635</v>
      </c>
      <c r="H14" s="87">
        <v>1660</v>
      </c>
      <c r="I14" s="86">
        <v>1910</v>
      </c>
      <c r="J14" s="88">
        <v>1188</v>
      </c>
      <c r="K14" s="86">
        <v>3700</v>
      </c>
      <c r="L14" s="86">
        <v>3850</v>
      </c>
      <c r="M14" s="86">
        <v>4100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16713</v>
      </c>
      <c r="F15" s="86">
        <v>13319</v>
      </c>
      <c r="G15" s="86">
        <v>21120</v>
      </c>
      <c r="H15" s="87">
        <v>27500</v>
      </c>
      <c r="I15" s="86">
        <v>24479</v>
      </c>
      <c r="J15" s="88">
        <v>21191</v>
      </c>
      <c r="K15" s="86">
        <v>22200</v>
      </c>
      <c r="L15" s="86">
        <v>24500</v>
      </c>
      <c r="M15" s="86">
        <v>26700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10473</v>
      </c>
      <c r="F16" s="86">
        <v>2763</v>
      </c>
      <c r="G16" s="86">
        <v>8109</v>
      </c>
      <c r="H16" s="87">
        <v>7750</v>
      </c>
      <c r="I16" s="86">
        <v>6722</v>
      </c>
      <c r="J16" s="88">
        <v>10804</v>
      </c>
      <c r="K16" s="86">
        <v>8850</v>
      </c>
      <c r="L16" s="86">
        <v>10000</v>
      </c>
      <c r="M16" s="86">
        <v>10800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45975</v>
      </c>
      <c r="F17" s="86">
        <v>133085</v>
      </c>
      <c r="G17" s="86">
        <v>42680</v>
      </c>
      <c r="H17" s="87">
        <v>51598</v>
      </c>
      <c r="I17" s="86">
        <v>56793</v>
      </c>
      <c r="J17" s="88">
        <v>49449</v>
      </c>
      <c r="K17" s="86">
        <v>48730</v>
      </c>
      <c r="L17" s="86">
        <v>50600</v>
      </c>
      <c r="M17" s="86">
        <v>54500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271175</v>
      </c>
      <c r="F18" s="86">
        <v>170251</v>
      </c>
      <c r="G18" s="86">
        <v>30158</v>
      </c>
      <c r="H18" s="87">
        <v>27646</v>
      </c>
      <c r="I18" s="86">
        <v>31121</v>
      </c>
      <c r="J18" s="88">
        <v>30232</v>
      </c>
      <c r="K18" s="86">
        <v>60215</v>
      </c>
      <c r="L18" s="86">
        <v>65780</v>
      </c>
      <c r="M18" s="86">
        <v>80684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30</v>
      </c>
      <c r="J19" s="88">
        <v>79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2786</v>
      </c>
      <c r="G20" s="86">
        <v>2220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9260</v>
      </c>
      <c r="F21" s="86">
        <v>6556</v>
      </c>
      <c r="G21" s="86">
        <v>36016</v>
      </c>
      <c r="H21" s="87">
        <v>16400</v>
      </c>
      <c r="I21" s="86">
        <v>9978</v>
      </c>
      <c r="J21" s="88">
        <v>12026</v>
      </c>
      <c r="K21" s="86">
        <v>9590</v>
      </c>
      <c r="L21" s="86">
        <v>12000</v>
      </c>
      <c r="M21" s="86">
        <v>13000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876693</v>
      </c>
      <c r="F22" s="86">
        <v>653692</v>
      </c>
      <c r="G22" s="86">
        <v>600768</v>
      </c>
      <c r="H22" s="87">
        <v>288370</v>
      </c>
      <c r="I22" s="86">
        <v>620365</v>
      </c>
      <c r="J22" s="88">
        <v>579555</v>
      </c>
      <c r="K22" s="86">
        <v>582778</v>
      </c>
      <c r="L22" s="86">
        <v>481933</v>
      </c>
      <c r="M22" s="86">
        <v>453539.64499999996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90764</v>
      </c>
      <c r="F23" s="86">
        <v>4667</v>
      </c>
      <c r="G23" s="86">
        <v>2086</v>
      </c>
      <c r="H23" s="87">
        <v>0</v>
      </c>
      <c r="I23" s="86">
        <v>240</v>
      </c>
      <c r="J23" s="88">
        <v>383</v>
      </c>
      <c r="K23" s="86">
        <v>1000</v>
      </c>
      <c r="L23" s="86">
        <v>1000</v>
      </c>
      <c r="M23" s="86">
        <v>1000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224</v>
      </c>
      <c r="F24" s="86">
        <v>0</v>
      </c>
      <c r="G24" s="86">
        <v>155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637</v>
      </c>
      <c r="F25" s="86">
        <v>55156</v>
      </c>
      <c r="G25" s="86">
        <v>22947</v>
      </c>
      <c r="H25" s="87">
        <v>29191</v>
      </c>
      <c r="I25" s="86">
        <v>40797</v>
      </c>
      <c r="J25" s="88">
        <v>46145</v>
      </c>
      <c r="K25" s="86">
        <v>32650</v>
      </c>
      <c r="L25" s="86">
        <v>35720</v>
      </c>
      <c r="M25" s="86">
        <v>33430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60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20</v>
      </c>
      <c r="G27" s="86">
        <v>0</v>
      </c>
      <c r="H27" s="87">
        <v>0</v>
      </c>
      <c r="I27" s="86">
        <v>0</v>
      </c>
      <c r="J27" s="88">
        <v>1446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85</v>
      </c>
      <c r="F29" s="86">
        <v>119</v>
      </c>
      <c r="G29" s="86">
        <v>290</v>
      </c>
      <c r="H29" s="87">
        <v>50</v>
      </c>
      <c r="I29" s="86">
        <v>284</v>
      </c>
      <c r="J29" s="88">
        <v>68</v>
      </c>
      <c r="K29" s="86">
        <v>150</v>
      </c>
      <c r="L29" s="86">
        <v>180</v>
      </c>
      <c r="M29" s="86">
        <v>200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5508</v>
      </c>
      <c r="F30" s="86">
        <v>2997</v>
      </c>
      <c r="G30" s="86">
        <v>249</v>
      </c>
      <c r="H30" s="87">
        <v>5000</v>
      </c>
      <c r="I30" s="86">
        <v>1015</v>
      </c>
      <c r="J30" s="88">
        <v>1724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9772</v>
      </c>
      <c r="F32" s="86">
        <v>17156</v>
      </c>
      <c r="G32" s="86">
        <v>19143</v>
      </c>
      <c r="H32" s="87">
        <v>34429</v>
      </c>
      <c r="I32" s="86">
        <v>32162</v>
      </c>
      <c r="J32" s="88">
        <v>66843</v>
      </c>
      <c r="K32" s="86">
        <v>56700</v>
      </c>
      <c r="L32" s="86">
        <v>47900</v>
      </c>
      <c r="M32" s="86">
        <v>130700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4</v>
      </c>
      <c r="H33" s="87">
        <v>0</v>
      </c>
      <c r="I33" s="86">
        <v>30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38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83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490</v>
      </c>
      <c r="K36" s="86">
        <v>6959</v>
      </c>
      <c r="L36" s="86">
        <v>7697</v>
      </c>
      <c r="M36" s="86">
        <v>6577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3280</v>
      </c>
      <c r="F37" s="86">
        <v>2842</v>
      </c>
      <c r="G37" s="86">
        <v>8136</v>
      </c>
      <c r="H37" s="87">
        <v>681</v>
      </c>
      <c r="I37" s="86">
        <v>1014</v>
      </c>
      <c r="J37" s="88">
        <v>1636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12929</v>
      </c>
      <c r="F38" s="86">
        <v>11488</v>
      </c>
      <c r="G38" s="86">
        <v>15492</v>
      </c>
      <c r="H38" s="87">
        <v>10169</v>
      </c>
      <c r="I38" s="86">
        <v>16042</v>
      </c>
      <c r="J38" s="88">
        <v>20546</v>
      </c>
      <c r="K38" s="86">
        <v>17029</v>
      </c>
      <c r="L38" s="86">
        <v>18236</v>
      </c>
      <c r="M38" s="86">
        <v>19648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22033</v>
      </c>
      <c r="F39" s="86">
        <v>19169</v>
      </c>
      <c r="G39" s="86">
        <v>16387</v>
      </c>
      <c r="H39" s="87">
        <v>12250</v>
      </c>
      <c r="I39" s="86">
        <v>15250</v>
      </c>
      <c r="J39" s="88">
        <v>7616</v>
      </c>
      <c r="K39" s="86">
        <v>20000</v>
      </c>
      <c r="L39" s="86">
        <v>20900</v>
      </c>
      <c r="M39" s="86">
        <v>21300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1459</v>
      </c>
      <c r="F40" s="86">
        <v>15269</v>
      </c>
      <c r="G40" s="86">
        <v>31381</v>
      </c>
      <c r="H40" s="87">
        <v>32500</v>
      </c>
      <c r="I40" s="86">
        <v>33800</v>
      </c>
      <c r="J40" s="88">
        <v>65875</v>
      </c>
      <c r="K40" s="86">
        <v>48529</v>
      </c>
      <c r="L40" s="86">
        <v>54100</v>
      </c>
      <c r="M40" s="86">
        <v>54200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9502</v>
      </c>
      <c r="F41" s="86">
        <v>231</v>
      </c>
      <c r="G41" s="86">
        <v>2850</v>
      </c>
      <c r="H41" s="87">
        <v>0</v>
      </c>
      <c r="I41" s="86">
        <v>110</v>
      </c>
      <c r="J41" s="88">
        <v>110</v>
      </c>
      <c r="K41" s="86">
        <v>80</v>
      </c>
      <c r="L41" s="86">
        <v>90</v>
      </c>
      <c r="M41" s="86">
        <v>100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5047</v>
      </c>
      <c r="F42" s="86">
        <v>22075</v>
      </c>
      <c r="G42" s="86">
        <v>11874</v>
      </c>
      <c r="H42" s="87">
        <v>6939</v>
      </c>
      <c r="I42" s="86">
        <v>16773</v>
      </c>
      <c r="J42" s="88">
        <v>24773</v>
      </c>
      <c r="K42" s="86">
        <v>17764</v>
      </c>
      <c r="L42" s="86">
        <v>20740</v>
      </c>
      <c r="M42" s="86">
        <v>22220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10532</v>
      </c>
      <c r="F43" s="86">
        <v>2512</v>
      </c>
      <c r="G43" s="86">
        <v>1692</v>
      </c>
      <c r="H43" s="87">
        <v>3020</v>
      </c>
      <c r="I43" s="86">
        <v>3997</v>
      </c>
      <c r="J43" s="88">
        <v>3139</v>
      </c>
      <c r="K43" s="86">
        <v>6450</v>
      </c>
      <c r="L43" s="86">
        <v>7000</v>
      </c>
      <c r="M43" s="86">
        <v>7500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6094</v>
      </c>
      <c r="F44" s="86">
        <v>13304</v>
      </c>
      <c r="G44" s="86">
        <v>10957</v>
      </c>
      <c r="H44" s="87">
        <v>3000</v>
      </c>
      <c r="I44" s="86">
        <v>565</v>
      </c>
      <c r="J44" s="88">
        <v>476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474</v>
      </c>
      <c r="F45" s="86">
        <v>1285</v>
      </c>
      <c r="G45" s="86">
        <v>1339</v>
      </c>
      <c r="H45" s="87">
        <v>2600</v>
      </c>
      <c r="I45" s="86">
        <v>2945</v>
      </c>
      <c r="J45" s="88">
        <v>3995</v>
      </c>
      <c r="K45" s="86">
        <v>5635</v>
      </c>
      <c r="L45" s="86">
        <v>6395</v>
      </c>
      <c r="M45" s="86">
        <v>6565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16053</v>
      </c>
      <c r="F47" s="100">
        <f t="shared" ref="F47:M47" si="3">SUM(F48:F49)</f>
        <v>9594</v>
      </c>
      <c r="G47" s="100">
        <f t="shared" si="3"/>
        <v>5632</v>
      </c>
      <c r="H47" s="101">
        <f t="shared" si="3"/>
        <v>1793</v>
      </c>
      <c r="I47" s="100">
        <f t="shared" si="3"/>
        <v>1931</v>
      </c>
      <c r="J47" s="102">
        <f t="shared" si="3"/>
        <v>1917</v>
      </c>
      <c r="K47" s="100">
        <f t="shared" si="3"/>
        <v>500</v>
      </c>
      <c r="L47" s="100">
        <f t="shared" si="3"/>
        <v>500</v>
      </c>
      <c r="M47" s="100">
        <f t="shared" si="3"/>
        <v>500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16053</v>
      </c>
      <c r="F48" s="79">
        <v>9594</v>
      </c>
      <c r="G48" s="79">
        <v>5632</v>
      </c>
      <c r="H48" s="80">
        <v>1793</v>
      </c>
      <c r="I48" s="79">
        <v>1851</v>
      </c>
      <c r="J48" s="81">
        <v>1917</v>
      </c>
      <c r="K48" s="79">
        <v>500</v>
      </c>
      <c r="L48" s="79">
        <v>500</v>
      </c>
      <c r="M48" s="79">
        <v>500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80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5087711</v>
      </c>
      <c r="F51" s="72">
        <f t="shared" ref="F51:M51" si="4">F52+F59+F62+F63+F64+F72+F73</f>
        <v>4126433</v>
      </c>
      <c r="G51" s="72">
        <f t="shared" si="4"/>
        <v>3291463</v>
      </c>
      <c r="H51" s="73">
        <f t="shared" si="4"/>
        <v>2569406</v>
      </c>
      <c r="I51" s="72">
        <f t="shared" si="4"/>
        <v>3197059</v>
      </c>
      <c r="J51" s="74">
        <f t="shared" si="4"/>
        <v>3227112</v>
      </c>
      <c r="K51" s="72">
        <f t="shared" si="4"/>
        <v>3245082</v>
      </c>
      <c r="L51" s="72">
        <f t="shared" si="4"/>
        <v>3615455</v>
      </c>
      <c r="M51" s="72">
        <f t="shared" si="4"/>
        <v>3993549.6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</v>
      </c>
      <c r="G52" s="79">
        <f t="shared" si="5"/>
        <v>5344</v>
      </c>
      <c r="H52" s="80">
        <f t="shared" si="5"/>
        <v>1400</v>
      </c>
      <c r="I52" s="79">
        <f t="shared" si="5"/>
        <v>1400</v>
      </c>
      <c r="J52" s="81">
        <f t="shared" si="5"/>
        <v>1396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1</v>
      </c>
      <c r="G53" s="93">
        <f t="shared" si="6"/>
        <v>5251</v>
      </c>
      <c r="H53" s="94">
        <f t="shared" si="6"/>
        <v>1400</v>
      </c>
      <c r="I53" s="93">
        <f t="shared" si="6"/>
        <v>1400</v>
      </c>
      <c r="J53" s="95">
        <f t="shared" si="6"/>
        <v>1396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12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1</v>
      </c>
      <c r="G55" s="93">
        <v>5239</v>
      </c>
      <c r="H55" s="94">
        <v>1400</v>
      </c>
      <c r="I55" s="93">
        <v>1400</v>
      </c>
      <c r="J55" s="95">
        <v>1396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93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18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75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3714778</v>
      </c>
      <c r="F59" s="100">
        <f t="shared" ref="F59:M59" si="8">SUM(F60:F61)</f>
        <v>2220671</v>
      </c>
      <c r="G59" s="100">
        <f t="shared" si="8"/>
        <v>1598711</v>
      </c>
      <c r="H59" s="101">
        <f t="shared" si="8"/>
        <v>801943</v>
      </c>
      <c r="I59" s="100">
        <f t="shared" si="8"/>
        <v>1424943</v>
      </c>
      <c r="J59" s="102">
        <f t="shared" si="8"/>
        <v>1424943</v>
      </c>
      <c r="K59" s="100">
        <f t="shared" si="8"/>
        <v>1313548</v>
      </c>
      <c r="L59" s="100">
        <f t="shared" si="8"/>
        <v>1563651</v>
      </c>
      <c r="M59" s="100">
        <f t="shared" si="8"/>
        <v>1833288.6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3714778</v>
      </c>
      <c r="F61" s="93">
        <v>2220671</v>
      </c>
      <c r="G61" s="93">
        <v>1598711</v>
      </c>
      <c r="H61" s="94">
        <v>801943</v>
      </c>
      <c r="I61" s="93">
        <v>1424943</v>
      </c>
      <c r="J61" s="95">
        <v>1424943</v>
      </c>
      <c r="K61" s="93">
        <v>1313548</v>
      </c>
      <c r="L61" s="93">
        <v>1563651</v>
      </c>
      <c r="M61" s="93">
        <v>1833288.6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1363687</v>
      </c>
      <c r="F64" s="93">
        <f t="shared" ref="F64:M64" si="9">F65+F68</f>
        <v>1901728</v>
      </c>
      <c r="G64" s="93">
        <f t="shared" si="9"/>
        <v>1684866</v>
      </c>
      <c r="H64" s="94">
        <f t="shared" si="9"/>
        <v>1764344</v>
      </c>
      <c r="I64" s="93">
        <f t="shared" si="9"/>
        <v>1765344</v>
      </c>
      <c r="J64" s="95">
        <f t="shared" si="9"/>
        <v>1795681</v>
      </c>
      <c r="K64" s="93">
        <f t="shared" si="9"/>
        <v>1927854</v>
      </c>
      <c r="L64" s="93">
        <f t="shared" si="9"/>
        <v>2047701</v>
      </c>
      <c r="M64" s="93">
        <f t="shared" si="9"/>
        <v>2155368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123</v>
      </c>
      <c r="F65" s="100">
        <f t="shared" ref="F65:M65" si="10">SUM(F66:F67)</f>
        <v>161</v>
      </c>
      <c r="G65" s="100">
        <f t="shared" si="10"/>
        <v>845</v>
      </c>
      <c r="H65" s="101">
        <f t="shared" si="10"/>
        <v>0</v>
      </c>
      <c r="I65" s="100">
        <f t="shared" si="10"/>
        <v>1000</v>
      </c>
      <c r="J65" s="102">
        <f t="shared" si="10"/>
        <v>1337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123</v>
      </c>
      <c r="F67" s="93">
        <v>161</v>
      </c>
      <c r="G67" s="93">
        <v>845</v>
      </c>
      <c r="H67" s="94">
        <v>0</v>
      </c>
      <c r="I67" s="93">
        <v>1000</v>
      </c>
      <c r="J67" s="95">
        <v>1337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1363564</v>
      </c>
      <c r="F68" s="86">
        <f t="shared" ref="F68:M68" si="11">SUM(F69:F70)</f>
        <v>1901567</v>
      </c>
      <c r="G68" s="86">
        <f t="shared" si="11"/>
        <v>1684021</v>
      </c>
      <c r="H68" s="87">
        <f t="shared" si="11"/>
        <v>1764344</v>
      </c>
      <c r="I68" s="86">
        <f t="shared" si="11"/>
        <v>1764344</v>
      </c>
      <c r="J68" s="88">
        <f t="shared" si="11"/>
        <v>1794344</v>
      </c>
      <c r="K68" s="86">
        <f t="shared" si="11"/>
        <v>1927854</v>
      </c>
      <c r="L68" s="86">
        <f t="shared" si="11"/>
        <v>2047701</v>
      </c>
      <c r="M68" s="86">
        <f t="shared" si="11"/>
        <v>2155368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1363564</v>
      </c>
      <c r="F70" s="93">
        <v>1901567</v>
      </c>
      <c r="G70" s="93">
        <v>1684021</v>
      </c>
      <c r="H70" s="94">
        <v>1764344</v>
      </c>
      <c r="I70" s="93">
        <v>1764344</v>
      </c>
      <c r="J70" s="95">
        <v>1794344</v>
      </c>
      <c r="K70" s="93">
        <v>1927854</v>
      </c>
      <c r="L70" s="93">
        <v>2047701</v>
      </c>
      <c r="M70" s="95">
        <v>2155368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9246</v>
      </c>
      <c r="F73" s="86">
        <f t="shared" ref="F73:M73" si="12">SUM(F74:F75)</f>
        <v>4033</v>
      </c>
      <c r="G73" s="86">
        <f t="shared" si="12"/>
        <v>2542</v>
      </c>
      <c r="H73" s="87">
        <f t="shared" si="12"/>
        <v>1719</v>
      </c>
      <c r="I73" s="86">
        <f t="shared" si="12"/>
        <v>5372</v>
      </c>
      <c r="J73" s="88">
        <f t="shared" si="12"/>
        <v>5092</v>
      </c>
      <c r="K73" s="86">
        <f t="shared" si="12"/>
        <v>3680</v>
      </c>
      <c r="L73" s="86">
        <f t="shared" si="12"/>
        <v>4103</v>
      </c>
      <c r="M73" s="86">
        <f t="shared" si="12"/>
        <v>4893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252</v>
      </c>
      <c r="F74" s="79">
        <v>3669</v>
      </c>
      <c r="G74" s="79">
        <v>2717</v>
      </c>
      <c r="H74" s="80">
        <v>1719</v>
      </c>
      <c r="I74" s="79">
        <v>2512</v>
      </c>
      <c r="J74" s="81">
        <v>4916</v>
      </c>
      <c r="K74" s="79">
        <v>100</v>
      </c>
      <c r="L74" s="79">
        <v>120</v>
      </c>
      <c r="M74" s="79">
        <v>130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8994</v>
      </c>
      <c r="F75" s="93">
        <v>364</v>
      </c>
      <c r="G75" s="93">
        <v>-175</v>
      </c>
      <c r="H75" s="94">
        <v>0</v>
      </c>
      <c r="I75" s="93">
        <v>2860</v>
      </c>
      <c r="J75" s="95">
        <v>176</v>
      </c>
      <c r="K75" s="93">
        <v>3580</v>
      </c>
      <c r="L75" s="93">
        <v>3983</v>
      </c>
      <c r="M75" s="93">
        <v>4763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41473</v>
      </c>
      <c r="F77" s="72">
        <f t="shared" ref="F77:M77" si="13">F78+F81+F84+F85+F86+F87+F88</f>
        <v>42462</v>
      </c>
      <c r="G77" s="72">
        <f t="shared" si="13"/>
        <v>932399</v>
      </c>
      <c r="H77" s="73">
        <f t="shared" si="13"/>
        <v>1078619</v>
      </c>
      <c r="I77" s="72">
        <f t="shared" si="13"/>
        <v>990982</v>
      </c>
      <c r="J77" s="74">
        <f t="shared" si="13"/>
        <v>986957</v>
      </c>
      <c r="K77" s="72">
        <f t="shared" si="13"/>
        <v>1296526</v>
      </c>
      <c r="L77" s="72">
        <f t="shared" si="13"/>
        <v>1444663</v>
      </c>
      <c r="M77" s="72">
        <f t="shared" si="13"/>
        <v>1491594.7449999999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918807</v>
      </c>
      <c r="H78" s="101">
        <f t="shared" si="14"/>
        <v>1055268</v>
      </c>
      <c r="I78" s="100">
        <f t="shared" si="14"/>
        <v>979188</v>
      </c>
      <c r="J78" s="102">
        <f t="shared" si="14"/>
        <v>973976</v>
      </c>
      <c r="K78" s="100">
        <f t="shared" si="14"/>
        <v>1232094</v>
      </c>
      <c r="L78" s="100">
        <f t="shared" si="14"/>
        <v>1397613</v>
      </c>
      <c r="M78" s="100">
        <f t="shared" si="14"/>
        <v>1370194.345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918807</v>
      </c>
      <c r="H80" s="94">
        <v>1055268</v>
      </c>
      <c r="I80" s="93">
        <v>979188</v>
      </c>
      <c r="J80" s="95">
        <v>973976</v>
      </c>
      <c r="K80" s="93">
        <v>1232094</v>
      </c>
      <c r="L80" s="93">
        <v>1397613</v>
      </c>
      <c r="M80" s="93">
        <v>1370194.345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3043</v>
      </c>
      <c r="F81" s="86">
        <f t="shared" ref="F81:M81" si="15">SUM(F82:F83)</f>
        <v>19849</v>
      </c>
      <c r="G81" s="86">
        <f t="shared" si="15"/>
        <v>9032</v>
      </c>
      <c r="H81" s="87">
        <f t="shared" si="15"/>
        <v>23351</v>
      </c>
      <c r="I81" s="86">
        <f t="shared" si="15"/>
        <v>11794</v>
      </c>
      <c r="J81" s="88">
        <f t="shared" si="15"/>
        <v>12981</v>
      </c>
      <c r="K81" s="86">
        <f t="shared" si="15"/>
        <v>64432</v>
      </c>
      <c r="L81" s="86">
        <f t="shared" si="15"/>
        <v>47050</v>
      </c>
      <c r="M81" s="86">
        <f t="shared" si="15"/>
        <v>121400.4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53332</v>
      </c>
      <c r="L82" s="79">
        <v>35800</v>
      </c>
      <c r="M82" s="79">
        <v>110000.4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3043</v>
      </c>
      <c r="F83" s="93">
        <v>19849</v>
      </c>
      <c r="G83" s="93">
        <v>9032</v>
      </c>
      <c r="H83" s="94">
        <v>23351</v>
      </c>
      <c r="I83" s="93">
        <v>11794</v>
      </c>
      <c r="J83" s="95">
        <v>12981</v>
      </c>
      <c r="K83" s="93">
        <v>11100</v>
      </c>
      <c r="L83" s="93">
        <v>11250</v>
      </c>
      <c r="M83" s="93">
        <v>11400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37091</v>
      </c>
      <c r="F87" s="86">
        <v>18053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1339</v>
      </c>
      <c r="F88" s="86">
        <v>4560</v>
      </c>
      <c r="G88" s="86">
        <v>4560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5376</v>
      </c>
      <c r="F90" s="72">
        <v>2545</v>
      </c>
      <c r="G90" s="72">
        <v>969</v>
      </c>
      <c r="H90" s="73">
        <v>0</v>
      </c>
      <c r="I90" s="72">
        <v>0</v>
      </c>
      <c r="J90" s="74">
        <v>85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6967647</v>
      </c>
      <c r="F92" s="46">
        <f t="shared" ref="F92:M92" si="16">F4+F51+F77+F90</f>
        <v>5784647</v>
      </c>
      <c r="G92" s="46">
        <f t="shared" si="16"/>
        <v>5564906</v>
      </c>
      <c r="H92" s="47">
        <f t="shared" si="16"/>
        <v>4769964</v>
      </c>
      <c r="I92" s="46">
        <f t="shared" si="16"/>
        <v>5671487</v>
      </c>
      <c r="J92" s="48">
        <f t="shared" si="16"/>
        <v>5690222</v>
      </c>
      <c r="K92" s="46">
        <f t="shared" si="16"/>
        <v>6152859</v>
      </c>
      <c r="L92" s="46">
        <f t="shared" si="16"/>
        <v>6646106</v>
      </c>
      <c r="M92" s="46">
        <f t="shared" si="16"/>
        <v>7188861.9019999998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166349</v>
      </c>
      <c r="F4" s="72">
        <f t="shared" ref="F4:M4" si="0">F5+F8+F47</f>
        <v>168491</v>
      </c>
      <c r="G4" s="72">
        <f t="shared" si="0"/>
        <v>176073</v>
      </c>
      <c r="H4" s="73">
        <f t="shared" si="0"/>
        <v>200480</v>
      </c>
      <c r="I4" s="72">
        <f t="shared" si="0"/>
        <v>228522</v>
      </c>
      <c r="J4" s="74">
        <f t="shared" si="0"/>
        <v>226379</v>
      </c>
      <c r="K4" s="72">
        <f t="shared" si="0"/>
        <v>282557</v>
      </c>
      <c r="L4" s="72">
        <f t="shared" si="0"/>
        <v>321605</v>
      </c>
      <c r="M4" s="72">
        <f t="shared" si="0"/>
        <v>339114.03700000001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91504</v>
      </c>
      <c r="F5" s="100">
        <f t="shared" ref="F5:M5" si="1">SUM(F6:F7)</f>
        <v>104922</v>
      </c>
      <c r="G5" s="100">
        <f t="shared" si="1"/>
        <v>106782</v>
      </c>
      <c r="H5" s="101">
        <f t="shared" si="1"/>
        <v>107660</v>
      </c>
      <c r="I5" s="100">
        <f t="shared" si="1"/>
        <v>139283</v>
      </c>
      <c r="J5" s="102">
        <f t="shared" si="1"/>
        <v>128754</v>
      </c>
      <c r="K5" s="100">
        <f t="shared" si="1"/>
        <v>130440</v>
      </c>
      <c r="L5" s="100">
        <f t="shared" si="1"/>
        <v>151522</v>
      </c>
      <c r="M5" s="100">
        <f t="shared" si="1"/>
        <v>161192.03700000001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81737</v>
      </c>
      <c r="F6" s="79">
        <v>94431</v>
      </c>
      <c r="G6" s="79">
        <v>94796</v>
      </c>
      <c r="H6" s="80">
        <v>71977</v>
      </c>
      <c r="I6" s="79">
        <v>105000</v>
      </c>
      <c r="J6" s="81">
        <v>96916</v>
      </c>
      <c r="K6" s="79">
        <v>87673</v>
      </c>
      <c r="L6" s="79">
        <v>100448</v>
      </c>
      <c r="M6" s="79">
        <v>117177.48699999999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9767</v>
      </c>
      <c r="F7" s="93">
        <v>10491</v>
      </c>
      <c r="G7" s="93">
        <v>11986</v>
      </c>
      <c r="H7" s="94">
        <v>35683</v>
      </c>
      <c r="I7" s="93">
        <v>34283</v>
      </c>
      <c r="J7" s="95">
        <v>31838</v>
      </c>
      <c r="K7" s="93">
        <v>42767</v>
      </c>
      <c r="L7" s="93">
        <v>51074</v>
      </c>
      <c r="M7" s="93">
        <v>44014.55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74845</v>
      </c>
      <c r="F8" s="100">
        <f t="shared" ref="F8:M8" si="2">SUM(F9:F46)</f>
        <v>63444</v>
      </c>
      <c r="G8" s="100">
        <f t="shared" si="2"/>
        <v>69026</v>
      </c>
      <c r="H8" s="101">
        <f t="shared" si="2"/>
        <v>91199</v>
      </c>
      <c r="I8" s="100">
        <f t="shared" si="2"/>
        <v>87560</v>
      </c>
      <c r="J8" s="102">
        <f t="shared" si="2"/>
        <v>97567</v>
      </c>
      <c r="K8" s="100">
        <f t="shared" si="2"/>
        <v>151987</v>
      </c>
      <c r="L8" s="100">
        <f t="shared" si="2"/>
        <v>169953</v>
      </c>
      <c r="M8" s="100">
        <f t="shared" si="2"/>
        <v>177792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77</v>
      </c>
      <c r="F9" s="79">
        <v>375</v>
      </c>
      <c r="G9" s="79">
        <v>431</v>
      </c>
      <c r="H9" s="80">
        <v>0</v>
      </c>
      <c r="I9" s="79">
        <v>380</v>
      </c>
      <c r="J9" s="81">
        <v>481</v>
      </c>
      <c r="K9" s="79">
        <v>500</v>
      </c>
      <c r="L9" s="79">
        <v>492</v>
      </c>
      <c r="M9" s="79">
        <v>484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9029</v>
      </c>
      <c r="F10" s="86">
        <v>9336</v>
      </c>
      <c r="G10" s="86">
        <v>3603</v>
      </c>
      <c r="H10" s="87">
        <v>4452</v>
      </c>
      <c r="I10" s="86">
        <v>7110</v>
      </c>
      <c r="J10" s="88">
        <v>8223</v>
      </c>
      <c r="K10" s="86">
        <v>5620</v>
      </c>
      <c r="L10" s="86">
        <v>6335</v>
      </c>
      <c r="M10" s="86">
        <v>7042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206</v>
      </c>
      <c r="F11" s="86">
        <v>1261</v>
      </c>
      <c r="G11" s="86">
        <v>32</v>
      </c>
      <c r="H11" s="87">
        <v>2020</v>
      </c>
      <c r="I11" s="86">
        <v>1243</v>
      </c>
      <c r="J11" s="88">
        <v>1243</v>
      </c>
      <c r="K11" s="86">
        <v>840</v>
      </c>
      <c r="L11" s="86">
        <v>1450</v>
      </c>
      <c r="M11" s="86">
        <v>1561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8862</v>
      </c>
      <c r="F12" s="86">
        <v>4670</v>
      </c>
      <c r="G12" s="86">
        <v>3762</v>
      </c>
      <c r="H12" s="87">
        <v>6000</v>
      </c>
      <c r="I12" s="86">
        <v>5497</v>
      </c>
      <c r="J12" s="88">
        <v>5497</v>
      </c>
      <c r="K12" s="86">
        <v>6000</v>
      </c>
      <c r="L12" s="86">
        <v>6000</v>
      </c>
      <c r="M12" s="86">
        <v>6000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1223</v>
      </c>
      <c r="F13" s="86">
        <v>444</v>
      </c>
      <c r="G13" s="86">
        <v>780</v>
      </c>
      <c r="H13" s="87">
        <v>2000</v>
      </c>
      <c r="I13" s="86">
        <v>1000</v>
      </c>
      <c r="J13" s="88">
        <v>1000</v>
      </c>
      <c r="K13" s="86">
        <v>1700</v>
      </c>
      <c r="L13" s="86">
        <v>1900</v>
      </c>
      <c r="M13" s="86">
        <v>2000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179</v>
      </c>
      <c r="F14" s="86">
        <v>613</v>
      </c>
      <c r="G14" s="86">
        <v>534</v>
      </c>
      <c r="H14" s="87">
        <v>1600</v>
      </c>
      <c r="I14" s="86">
        <v>1754</v>
      </c>
      <c r="J14" s="88">
        <v>1031</v>
      </c>
      <c r="K14" s="86">
        <v>2927</v>
      </c>
      <c r="L14" s="86">
        <v>3106</v>
      </c>
      <c r="M14" s="86">
        <v>3385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11516</v>
      </c>
      <c r="F15" s="86">
        <v>8770</v>
      </c>
      <c r="G15" s="86">
        <v>18347</v>
      </c>
      <c r="H15" s="87">
        <v>18720</v>
      </c>
      <c r="I15" s="86">
        <v>17379</v>
      </c>
      <c r="J15" s="88">
        <v>15632</v>
      </c>
      <c r="K15" s="86">
        <v>21100</v>
      </c>
      <c r="L15" s="86">
        <v>23400</v>
      </c>
      <c r="M15" s="86">
        <v>25600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6265</v>
      </c>
      <c r="F16" s="86">
        <v>2611</v>
      </c>
      <c r="G16" s="86">
        <v>5765</v>
      </c>
      <c r="H16" s="87">
        <v>7000</v>
      </c>
      <c r="I16" s="86">
        <v>5922</v>
      </c>
      <c r="J16" s="88">
        <v>6016</v>
      </c>
      <c r="K16" s="86">
        <v>8450</v>
      </c>
      <c r="L16" s="86">
        <v>9600</v>
      </c>
      <c r="M16" s="86">
        <v>10400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-433</v>
      </c>
      <c r="F17" s="86">
        <v>5167</v>
      </c>
      <c r="G17" s="86">
        <v>2616</v>
      </c>
      <c r="H17" s="87">
        <v>5000</v>
      </c>
      <c r="I17" s="86">
        <v>7395</v>
      </c>
      <c r="J17" s="88">
        <v>3654</v>
      </c>
      <c r="K17" s="86">
        <v>9130</v>
      </c>
      <c r="L17" s="86">
        <v>9500</v>
      </c>
      <c r="M17" s="86">
        <v>10900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9941</v>
      </c>
      <c r="F18" s="86">
        <v>219</v>
      </c>
      <c r="G18" s="86">
        <v>5</v>
      </c>
      <c r="H18" s="87">
        <v>0</v>
      </c>
      <c r="I18" s="86">
        <v>0</v>
      </c>
      <c r="J18" s="88">
        <v>0</v>
      </c>
      <c r="K18" s="86">
        <v>0</v>
      </c>
      <c r="L18" s="86">
        <v>550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2786</v>
      </c>
      <c r="G20" s="86">
        <v>1775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3608</v>
      </c>
      <c r="F21" s="86">
        <v>120</v>
      </c>
      <c r="G21" s="86">
        <v>477</v>
      </c>
      <c r="H21" s="87">
        <v>9700</v>
      </c>
      <c r="I21" s="86">
        <v>2120</v>
      </c>
      <c r="J21" s="88">
        <v>3221</v>
      </c>
      <c r="K21" s="86">
        <v>1600</v>
      </c>
      <c r="L21" s="86">
        <v>2000</v>
      </c>
      <c r="M21" s="86">
        <v>2500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472</v>
      </c>
      <c r="F22" s="86">
        <v>11240</v>
      </c>
      <c r="G22" s="86">
        <v>454</v>
      </c>
      <c r="H22" s="87">
        <v>0</v>
      </c>
      <c r="I22" s="86">
        <v>1706</v>
      </c>
      <c r="J22" s="88">
        <v>101</v>
      </c>
      <c r="K22" s="86">
        <v>6670</v>
      </c>
      <c r="L22" s="86">
        <v>7300</v>
      </c>
      <c r="M22" s="86">
        <v>8150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12449</v>
      </c>
      <c r="F23" s="86">
        <v>0</v>
      </c>
      <c r="G23" s="86">
        <v>2027</v>
      </c>
      <c r="H23" s="87">
        <v>0</v>
      </c>
      <c r="I23" s="86">
        <v>0</v>
      </c>
      <c r="J23" s="88">
        <v>185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3</v>
      </c>
      <c r="H25" s="87">
        <v>0</v>
      </c>
      <c r="I25" s="86">
        <v>4306</v>
      </c>
      <c r="J25" s="88">
        <v>9219</v>
      </c>
      <c r="K25" s="86">
        <v>6698</v>
      </c>
      <c r="L25" s="86">
        <v>7403</v>
      </c>
      <c r="M25" s="86">
        <v>7312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55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20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63</v>
      </c>
      <c r="F29" s="86">
        <v>62</v>
      </c>
      <c r="G29" s="86">
        <v>260</v>
      </c>
      <c r="H29" s="87">
        <v>50</v>
      </c>
      <c r="I29" s="86">
        <v>102</v>
      </c>
      <c r="J29" s="88">
        <v>52</v>
      </c>
      <c r="K29" s="86">
        <v>150</v>
      </c>
      <c r="L29" s="86">
        <v>180</v>
      </c>
      <c r="M29" s="86">
        <v>200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</v>
      </c>
      <c r="G32" s="86">
        <v>115</v>
      </c>
      <c r="H32" s="87">
        <v>0</v>
      </c>
      <c r="I32" s="86">
        <v>0</v>
      </c>
      <c r="J32" s="88">
        <v>2</v>
      </c>
      <c r="K32" s="86">
        <v>1450</v>
      </c>
      <c r="L32" s="86">
        <v>1700</v>
      </c>
      <c r="M32" s="86">
        <v>2150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38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83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17</v>
      </c>
      <c r="K36" s="86">
        <v>6959</v>
      </c>
      <c r="L36" s="86">
        <v>7697</v>
      </c>
      <c r="M36" s="86">
        <v>6577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306</v>
      </c>
      <c r="F37" s="86">
        <v>8</v>
      </c>
      <c r="G37" s="86">
        <v>5</v>
      </c>
      <c r="H37" s="87">
        <v>20</v>
      </c>
      <c r="I37" s="86">
        <v>96</v>
      </c>
      <c r="J37" s="88">
        <v>1483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1981</v>
      </c>
      <c r="F38" s="86">
        <v>1363</v>
      </c>
      <c r="G38" s="86">
        <v>2742</v>
      </c>
      <c r="H38" s="87">
        <v>5797</v>
      </c>
      <c r="I38" s="86">
        <v>5099</v>
      </c>
      <c r="J38" s="88">
        <v>5763</v>
      </c>
      <c r="K38" s="86">
        <v>6474</v>
      </c>
      <c r="L38" s="86">
        <v>6880</v>
      </c>
      <c r="M38" s="86">
        <v>7481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2405</v>
      </c>
      <c r="F39" s="86">
        <v>-89</v>
      </c>
      <c r="G39" s="86">
        <v>1308</v>
      </c>
      <c r="H39" s="87">
        <v>0</v>
      </c>
      <c r="I39" s="86">
        <v>1000</v>
      </c>
      <c r="J39" s="88">
        <v>4414</v>
      </c>
      <c r="K39" s="86">
        <v>10000</v>
      </c>
      <c r="L39" s="86">
        <v>10000</v>
      </c>
      <c r="M39" s="86">
        <v>10000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792</v>
      </c>
      <c r="F40" s="86">
        <v>608</v>
      </c>
      <c r="G40" s="86">
        <v>16165</v>
      </c>
      <c r="H40" s="87">
        <v>18240</v>
      </c>
      <c r="I40" s="86">
        <v>15740</v>
      </c>
      <c r="J40" s="88">
        <v>20103</v>
      </c>
      <c r="K40" s="86">
        <v>39529</v>
      </c>
      <c r="L40" s="86">
        <v>45000</v>
      </c>
      <c r="M40" s="86">
        <v>45000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84</v>
      </c>
      <c r="G41" s="86">
        <v>82</v>
      </c>
      <c r="H41" s="87">
        <v>0</v>
      </c>
      <c r="I41" s="86">
        <v>110</v>
      </c>
      <c r="J41" s="88">
        <v>110</v>
      </c>
      <c r="K41" s="86">
        <v>80</v>
      </c>
      <c r="L41" s="86">
        <v>90</v>
      </c>
      <c r="M41" s="86">
        <v>100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3678</v>
      </c>
      <c r="F42" s="86">
        <v>6696</v>
      </c>
      <c r="G42" s="86">
        <v>2926</v>
      </c>
      <c r="H42" s="87">
        <v>3400</v>
      </c>
      <c r="I42" s="86">
        <v>4044</v>
      </c>
      <c r="J42" s="88">
        <v>4375</v>
      </c>
      <c r="K42" s="86">
        <v>4440</v>
      </c>
      <c r="L42" s="86">
        <v>6470</v>
      </c>
      <c r="M42" s="86">
        <v>7550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2102</v>
      </c>
      <c r="F43" s="86">
        <v>1581</v>
      </c>
      <c r="G43" s="86">
        <v>675</v>
      </c>
      <c r="H43" s="87">
        <v>2200</v>
      </c>
      <c r="I43" s="86">
        <v>3057</v>
      </c>
      <c r="J43" s="88">
        <v>2057</v>
      </c>
      <c r="K43" s="86">
        <v>6450</v>
      </c>
      <c r="L43" s="86">
        <v>7000</v>
      </c>
      <c r="M43" s="86">
        <v>7500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4745</v>
      </c>
      <c r="G44" s="86">
        <v>2921</v>
      </c>
      <c r="H44" s="87">
        <v>2500</v>
      </c>
      <c r="I44" s="86">
        <v>65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86</v>
      </c>
      <c r="F45" s="86">
        <v>751</v>
      </c>
      <c r="G45" s="86">
        <v>1040</v>
      </c>
      <c r="H45" s="87">
        <v>2500</v>
      </c>
      <c r="I45" s="86">
        <v>2435</v>
      </c>
      <c r="J45" s="88">
        <v>3687</v>
      </c>
      <c r="K45" s="86">
        <v>5220</v>
      </c>
      <c r="L45" s="86">
        <v>5900</v>
      </c>
      <c r="M45" s="86">
        <v>5900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125</v>
      </c>
      <c r="G47" s="100">
        <f t="shared" si="3"/>
        <v>265</v>
      </c>
      <c r="H47" s="101">
        <f t="shared" si="3"/>
        <v>1621</v>
      </c>
      <c r="I47" s="100">
        <f t="shared" si="3"/>
        <v>1679</v>
      </c>
      <c r="J47" s="102">
        <f t="shared" si="3"/>
        <v>58</v>
      </c>
      <c r="K47" s="100">
        <f t="shared" si="3"/>
        <v>130</v>
      </c>
      <c r="L47" s="100">
        <f t="shared" si="3"/>
        <v>130</v>
      </c>
      <c r="M47" s="100">
        <f t="shared" si="3"/>
        <v>130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125</v>
      </c>
      <c r="G48" s="79">
        <v>265</v>
      </c>
      <c r="H48" s="80">
        <v>0</v>
      </c>
      <c r="I48" s="79">
        <v>1679</v>
      </c>
      <c r="J48" s="81">
        <v>58</v>
      </c>
      <c r="K48" s="79">
        <v>130</v>
      </c>
      <c r="L48" s="79">
        <v>130</v>
      </c>
      <c r="M48" s="79">
        <v>130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1621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48</v>
      </c>
      <c r="F51" s="72">
        <f t="shared" ref="F51:M51" si="4">F52+F59+F62+F63+F64+F72+F73</f>
        <v>1865</v>
      </c>
      <c r="G51" s="72">
        <f t="shared" si="4"/>
        <v>262</v>
      </c>
      <c r="H51" s="73">
        <f t="shared" si="4"/>
        <v>0</v>
      </c>
      <c r="I51" s="72">
        <f t="shared" si="4"/>
        <v>2735</v>
      </c>
      <c r="J51" s="74">
        <f t="shared" si="4"/>
        <v>2718</v>
      </c>
      <c r="K51" s="72">
        <f t="shared" si="4"/>
        <v>500</v>
      </c>
      <c r="L51" s="72">
        <f t="shared" si="4"/>
        <v>500</v>
      </c>
      <c r="M51" s="72">
        <f t="shared" si="4"/>
        <v>500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75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75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75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48</v>
      </c>
      <c r="F73" s="86">
        <f t="shared" ref="F73:M73" si="12">SUM(F74:F75)</f>
        <v>1865</v>
      </c>
      <c r="G73" s="86">
        <f t="shared" si="12"/>
        <v>187</v>
      </c>
      <c r="H73" s="87">
        <f t="shared" si="12"/>
        <v>0</v>
      </c>
      <c r="I73" s="86">
        <f t="shared" si="12"/>
        <v>2735</v>
      </c>
      <c r="J73" s="88">
        <f t="shared" si="12"/>
        <v>2718</v>
      </c>
      <c r="K73" s="86">
        <f t="shared" si="12"/>
        <v>500</v>
      </c>
      <c r="L73" s="86">
        <f t="shared" si="12"/>
        <v>500</v>
      </c>
      <c r="M73" s="86">
        <f t="shared" si="12"/>
        <v>500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48</v>
      </c>
      <c r="F74" s="79">
        <v>1865</v>
      </c>
      <c r="G74" s="79">
        <v>124</v>
      </c>
      <c r="H74" s="80">
        <v>0</v>
      </c>
      <c r="I74" s="79">
        <v>0</v>
      </c>
      <c r="J74" s="81">
        <v>2718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63</v>
      </c>
      <c r="H75" s="94">
        <v>0</v>
      </c>
      <c r="I75" s="93">
        <v>2735</v>
      </c>
      <c r="J75" s="95">
        <v>0</v>
      </c>
      <c r="K75" s="93">
        <v>500</v>
      </c>
      <c r="L75" s="93">
        <v>500</v>
      </c>
      <c r="M75" s="93">
        <v>500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866</v>
      </c>
      <c r="F77" s="72">
        <f t="shared" ref="F77:M77" si="13">F78+F81+F84+F85+F86+F87+F88</f>
        <v>3543</v>
      </c>
      <c r="G77" s="72">
        <f t="shared" si="13"/>
        <v>3510</v>
      </c>
      <c r="H77" s="73">
        <f t="shared" si="13"/>
        <v>8753</v>
      </c>
      <c r="I77" s="72">
        <f t="shared" si="13"/>
        <v>5196</v>
      </c>
      <c r="J77" s="74">
        <f t="shared" si="13"/>
        <v>6151</v>
      </c>
      <c r="K77" s="72">
        <f t="shared" si="13"/>
        <v>6400</v>
      </c>
      <c r="L77" s="72">
        <f t="shared" si="13"/>
        <v>6150</v>
      </c>
      <c r="M77" s="72">
        <f t="shared" si="13"/>
        <v>6100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866</v>
      </c>
      <c r="F81" s="86">
        <f t="shared" ref="F81:M81" si="15">SUM(F82:F83)</f>
        <v>3533</v>
      </c>
      <c r="G81" s="86">
        <f t="shared" si="15"/>
        <v>3255</v>
      </c>
      <c r="H81" s="87">
        <f t="shared" si="15"/>
        <v>8753</v>
      </c>
      <c r="I81" s="86">
        <f t="shared" si="15"/>
        <v>5196</v>
      </c>
      <c r="J81" s="88">
        <f t="shared" si="15"/>
        <v>6151</v>
      </c>
      <c r="K81" s="86">
        <f t="shared" si="15"/>
        <v>6400</v>
      </c>
      <c r="L81" s="86">
        <f t="shared" si="15"/>
        <v>6150</v>
      </c>
      <c r="M81" s="86">
        <f t="shared" si="15"/>
        <v>6100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866</v>
      </c>
      <c r="F83" s="93">
        <v>3533</v>
      </c>
      <c r="G83" s="93">
        <v>3255</v>
      </c>
      <c r="H83" s="94">
        <v>8753</v>
      </c>
      <c r="I83" s="93">
        <v>5196</v>
      </c>
      <c r="J83" s="95">
        <v>6151</v>
      </c>
      <c r="K83" s="93">
        <v>6400</v>
      </c>
      <c r="L83" s="93">
        <v>6150</v>
      </c>
      <c r="M83" s="93">
        <v>6100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10</v>
      </c>
      <c r="G88" s="86">
        <v>255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5376</v>
      </c>
      <c r="F90" s="72">
        <v>1730</v>
      </c>
      <c r="G90" s="72">
        <v>224</v>
      </c>
      <c r="H90" s="73">
        <v>0</v>
      </c>
      <c r="I90" s="72">
        <v>0</v>
      </c>
      <c r="J90" s="74">
        <v>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172639</v>
      </c>
      <c r="F92" s="46">
        <f t="shared" ref="F92:M92" si="16">F4+F51+F77+F90</f>
        <v>175629</v>
      </c>
      <c r="G92" s="46">
        <f t="shared" si="16"/>
        <v>180069</v>
      </c>
      <c r="H92" s="47">
        <f t="shared" si="16"/>
        <v>209233</v>
      </c>
      <c r="I92" s="46">
        <f t="shared" si="16"/>
        <v>236453</v>
      </c>
      <c r="J92" s="48">
        <f t="shared" si="16"/>
        <v>235249</v>
      </c>
      <c r="K92" s="46">
        <f t="shared" si="16"/>
        <v>289457</v>
      </c>
      <c r="L92" s="46">
        <f t="shared" si="16"/>
        <v>328255</v>
      </c>
      <c r="M92" s="46">
        <f t="shared" si="16"/>
        <v>345714.03700000001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1334744</v>
      </c>
      <c r="F4" s="72">
        <f t="shared" ref="F4:M4" si="0">F5+F8+F47</f>
        <v>1117146</v>
      </c>
      <c r="G4" s="72">
        <f t="shared" si="0"/>
        <v>949364</v>
      </c>
      <c r="H4" s="73">
        <f t="shared" si="0"/>
        <v>692033</v>
      </c>
      <c r="I4" s="72">
        <f t="shared" si="0"/>
        <v>1002001</v>
      </c>
      <c r="J4" s="74">
        <f t="shared" si="0"/>
        <v>996574</v>
      </c>
      <c r="K4" s="72">
        <f t="shared" si="0"/>
        <v>1056539</v>
      </c>
      <c r="L4" s="72">
        <f t="shared" si="0"/>
        <v>975071</v>
      </c>
      <c r="M4" s="72">
        <f t="shared" si="0"/>
        <v>1060088.52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179559</v>
      </c>
      <c r="F5" s="100">
        <f t="shared" ref="F5:M5" si="1">SUM(F6:F7)</f>
        <v>238493</v>
      </c>
      <c r="G5" s="100">
        <f t="shared" si="1"/>
        <v>222246</v>
      </c>
      <c r="H5" s="101">
        <f t="shared" si="1"/>
        <v>266699</v>
      </c>
      <c r="I5" s="100">
        <f t="shared" si="1"/>
        <v>235399</v>
      </c>
      <c r="J5" s="102">
        <f t="shared" si="1"/>
        <v>225013</v>
      </c>
      <c r="K5" s="100">
        <f t="shared" si="1"/>
        <v>317305</v>
      </c>
      <c r="L5" s="100">
        <f t="shared" si="1"/>
        <v>335672</v>
      </c>
      <c r="M5" s="100">
        <f t="shared" si="1"/>
        <v>353462.875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157234</v>
      </c>
      <c r="F6" s="79">
        <v>194568</v>
      </c>
      <c r="G6" s="79">
        <v>190819</v>
      </c>
      <c r="H6" s="80">
        <v>203654</v>
      </c>
      <c r="I6" s="79">
        <v>178354</v>
      </c>
      <c r="J6" s="81">
        <v>173638</v>
      </c>
      <c r="K6" s="79">
        <v>239404</v>
      </c>
      <c r="L6" s="79">
        <v>254839</v>
      </c>
      <c r="M6" s="79">
        <v>268345.36800000002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22325</v>
      </c>
      <c r="F7" s="93">
        <v>43925</v>
      </c>
      <c r="G7" s="93">
        <v>31427</v>
      </c>
      <c r="H7" s="94">
        <v>63045</v>
      </c>
      <c r="I7" s="93">
        <v>57045</v>
      </c>
      <c r="J7" s="95">
        <v>51375</v>
      </c>
      <c r="K7" s="93">
        <v>77901</v>
      </c>
      <c r="L7" s="93">
        <v>80833</v>
      </c>
      <c r="M7" s="93">
        <v>85117.506999999998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1155185</v>
      </c>
      <c r="F8" s="100">
        <f t="shared" ref="F8:M8" si="2">SUM(F9:F46)</f>
        <v>869476</v>
      </c>
      <c r="G8" s="100">
        <f t="shared" si="2"/>
        <v>721881</v>
      </c>
      <c r="H8" s="101">
        <f t="shared" si="2"/>
        <v>423241</v>
      </c>
      <c r="I8" s="100">
        <f t="shared" si="2"/>
        <v>764509</v>
      </c>
      <c r="J8" s="102">
        <f t="shared" si="2"/>
        <v>769768</v>
      </c>
      <c r="K8" s="100">
        <f t="shared" si="2"/>
        <v>739164</v>
      </c>
      <c r="L8" s="100">
        <f t="shared" si="2"/>
        <v>639319</v>
      </c>
      <c r="M8" s="100">
        <f t="shared" si="2"/>
        <v>706530.64500000002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616</v>
      </c>
      <c r="F9" s="79">
        <v>235</v>
      </c>
      <c r="G9" s="79">
        <v>99</v>
      </c>
      <c r="H9" s="80">
        <v>203</v>
      </c>
      <c r="I9" s="79">
        <v>332</v>
      </c>
      <c r="J9" s="81">
        <v>397</v>
      </c>
      <c r="K9" s="79">
        <v>188</v>
      </c>
      <c r="L9" s="79">
        <v>194</v>
      </c>
      <c r="M9" s="79">
        <v>200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15249</v>
      </c>
      <c r="F10" s="86">
        <v>1606</v>
      </c>
      <c r="G10" s="86">
        <v>733</v>
      </c>
      <c r="H10" s="87">
        <v>1253</v>
      </c>
      <c r="I10" s="86">
        <v>4803</v>
      </c>
      <c r="J10" s="88">
        <v>4875</v>
      </c>
      <c r="K10" s="86">
        <v>4190</v>
      </c>
      <c r="L10" s="86">
        <v>4700</v>
      </c>
      <c r="M10" s="86">
        <v>4850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120</v>
      </c>
      <c r="F11" s="86">
        <v>-374</v>
      </c>
      <c r="G11" s="86">
        <v>174</v>
      </c>
      <c r="H11" s="87">
        <v>700</v>
      </c>
      <c r="I11" s="86">
        <v>840</v>
      </c>
      <c r="J11" s="88">
        <v>1200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131</v>
      </c>
      <c r="F14" s="86">
        <v>116</v>
      </c>
      <c r="G14" s="86">
        <v>12</v>
      </c>
      <c r="H14" s="87">
        <v>0</v>
      </c>
      <c r="I14" s="86">
        <v>46</v>
      </c>
      <c r="J14" s="88">
        <v>55</v>
      </c>
      <c r="K14" s="86">
        <v>193</v>
      </c>
      <c r="L14" s="86">
        <v>204</v>
      </c>
      <c r="M14" s="86">
        <v>215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2750</v>
      </c>
      <c r="F15" s="86">
        <v>2825</v>
      </c>
      <c r="G15" s="86">
        <v>1928</v>
      </c>
      <c r="H15" s="87">
        <v>5080</v>
      </c>
      <c r="I15" s="86">
        <v>3300</v>
      </c>
      <c r="J15" s="88">
        <v>3417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984</v>
      </c>
      <c r="F16" s="86">
        <v>87</v>
      </c>
      <c r="G16" s="86">
        <v>2063</v>
      </c>
      <c r="H16" s="87">
        <v>250</v>
      </c>
      <c r="I16" s="86">
        <v>300</v>
      </c>
      <c r="J16" s="88">
        <v>333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1485</v>
      </c>
      <c r="F17" s="86">
        <v>994</v>
      </c>
      <c r="G17" s="86">
        <v>1996</v>
      </c>
      <c r="H17" s="87">
        <v>500</v>
      </c>
      <c r="I17" s="86">
        <v>500</v>
      </c>
      <c r="J17" s="88">
        <v>500</v>
      </c>
      <c r="K17" s="86">
        <v>2800</v>
      </c>
      <c r="L17" s="86">
        <v>3300</v>
      </c>
      <c r="M17" s="86">
        <v>3800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253981</v>
      </c>
      <c r="F18" s="86">
        <v>103030</v>
      </c>
      <c r="G18" s="86">
        <v>29991</v>
      </c>
      <c r="H18" s="87">
        <v>31646</v>
      </c>
      <c r="I18" s="86">
        <v>35121</v>
      </c>
      <c r="J18" s="88">
        <v>30163</v>
      </c>
      <c r="K18" s="86">
        <v>60215</v>
      </c>
      <c r="L18" s="86">
        <v>65230</v>
      </c>
      <c r="M18" s="86">
        <v>80684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30</v>
      </c>
      <c r="J19" s="88">
        <v>79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48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3337</v>
      </c>
      <c r="F21" s="86">
        <v>3747</v>
      </c>
      <c r="G21" s="86">
        <v>9110</v>
      </c>
      <c r="H21" s="87">
        <v>3000</v>
      </c>
      <c r="I21" s="86">
        <v>4048</v>
      </c>
      <c r="J21" s="88">
        <v>5581</v>
      </c>
      <c r="K21" s="86">
        <v>5100</v>
      </c>
      <c r="L21" s="86">
        <v>6000</v>
      </c>
      <c r="M21" s="86">
        <v>6500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829797</v>
      </c>
      <c r="F22" s="86">
        <v>639475</v>
      </c>
      <c r="G22" s="86">
        <v>600008</v>
      </c>
      <c r="H22" s="87">
        <v>282520</v>
      </c>
      <c r="I22" s="86">
        <v>612209</v>
      </c>
      <c r="J22" s="88">
        <v>578085</v>
      </c>
      <c r="K22" s="86">
        <v>574608</v>
      </c>
      <c r="L22" s="86">
        <v>473133</v>
      </c>
      <c r="M22" s="86">
        <v>443471.64499999996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3329</v>
      </c>
      <c r="F23" s="86">
        <v>3485</v>
      </c>
      <c r="G23" s="86">
        <v>58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637</v>
      </c>
      <c r="F25" s="86">
        <v>54565</v>
      </c>
      <c r="G25" s="86">
        <v>22944</v>
      </c>
      <c r="H25" s="87">
        <v>28000</v>
      </c>
      <c r="I25" s="86">
        <v>29900</v>
      </c>
      <c r="J25" s="88">
        <v>30132</v>
      </c>
      <c r="K25" s="86">
        <v>20316</v>
      </c>
      <c r="L25" s="86">
        <v>23117</v>
      </c>
      <c r="M25" s="86">
        <v>20518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1446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18</v>
      </c>
      <c r="F29" s="86">
        <v>52</v>
      </c>
      <c r="G29" s="86">
        <v>6</v>
      </c>
      <c r="H29" s="87">
        <v>0</v>
      </c>
      <c r="I29" s="86">
        <v>5</v>
      </c>
      <c r="J29" s="88">
        <v>1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5508</v>
      </c>
      <c r="F30" s="86">
        <v>2997</v>
      </c>
      <c r="G30" s="86">
        <v>249</v>
      </c>
      <c r="H30" s="87">
        <v>5000</v>
      </c>
      <c r="I30" s="86">
        <v>1015</v>
      </c>
      <c r="J30" s="88">
        <v>1724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9770</v>
      </c>
      <c r="F32" s="86">
        <v>17150</v>
      </c>
      <c r="G32" s="86">
        <v>19027</v>
      </c>
      <c r="H32" s="87">
        <v>21329</v>
      </c>
      <c r="I32" s="86">
        <v>19042</v>
      </c>
      <c r="J32" s="88">
        <v>66590</v>
      </c>
      <c r="K32" s="86">
        <v>55250</v>
      </c>
      <c r="L32" s="86">
        <v>46200</v>
      </c>
      <c r="M32" s="86">
        <v>128550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4</v>
      </c>
      <c r="H33" s="87">
        <v>0</v>
      </c>
      <c r="I33" s="86">
        <v>30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2700</v>
      </c>
      <c r="F37" s="86">
        <v>2822</v>
      </c>
      <c r="G37" s="86">
        <v>8131</v>
      </c>
      <c r="H37" s="87">
        <v>13200</v>
      </c>
      <c r="I37" s="86">
        <v>13427</v>
      </c>
      <c r="J37" s="88">
        <v>108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921</v>
      </c>
      <c r="F38" s="86">
        <v>6267</v>
      </c>
      <c r="G38" s="86">
        <v>1116</v>
      </c>
      <c r="H38" s="87">
        <v>1800</v>
      </c>
      <c r="I38" s="86">
        <v>1671</v>
      </c>
      <c r="J38" s="88">
        <v>1124</v>
      </c>
      <c r="K38" s="86">
        <v>1005</v>
      </c>
      <c r="L38" s="86">
        <v>1056</v>
      </c>
      <c r="M38" s="86">
        <v>1117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10534</v>
      </c>
      <c r="F39" s="86">
        <v>7912</v>
      </c>
      <c r="G39" s="86">
        <v>3346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667</v>
      </c>
      <c r="F40" s="86">
        <v>7392</v>
      </c>
      <c r="G40" s="86">
        <v>6553</v>
      </c>
      <c r="H40" s="87">
        <v>25760</v>
      </c>
      <c r="I40" s="86">
        <v>25760</v>
      </c>
      <c r="J40" s="88">
        <v>25245</v>
      </c>
      <c r="K40" s="86">
        <v>5000</v>
      </c>
      <c r="L40" s="86">
        <v>5000</v>
      </c>
      <c r="M40" s="86">
        <v>5000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3653</v>
      </c>
      <c r="F41" s="86">
        <v>-75</v>
      </c>
      <c r="G41" s="86">
        <v>2768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242</v>
      </c>
      <c r="F42" s="86">
        <v>11404</v>
      </c>
      <c r="G42" s="86">
        <v>7539</v>
      </c>
      <c r="H42" s="87">
        <v>2580</v>
      </c>
      <c r="I42" s="86">
        <v>11280</v>
      </c>
      <c r="J42" s="88">
        <v>17907</v>
      </c>
      <c r="K42" s="86">
        <v>10184</v>
      </c>
      <c r="L42" s="86">
        <v>11070</v>
      </c>
      <c r="M42" s="86">
        <v>11410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3618</v>
      </c>
      <c r="F43" s="86">
        <v>900</v>
      </c>
      <c r="G43" s="86">
        <v>292</v>
      </c>
      <c r="H43" s="87">
        <v>320</v>
      </c>
      <c r="I43" s="86">
        <v>640</v>
      </c>
      <c r="J43" s="88">
        <v>797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4757</v>
      </c>
      <c r="F44" s="86">
        <v>2354</v>
      </c>
      <c r="G44" s="86">
        <v>3681</v>
      </c>
      <c r="H44" s="87">
        <v>0</v>
      </c>
      <c r="I44" s="86">
        <v>0</v>
      </c>
      <c r="J44" s="88">
        <v>1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376</v>
      </c>
      <c r="F45" s="86">
        <v>510</v>
      </c>
      <c r="G45" s="86">
        <v>5</v>
      </c>
      <c r="H45" s="87">
        <v>100</v>
      </c>
      <c r="I45" s="86">
        <v>210</v>
      </c>
      <c r="J45" s="88">
        <v>8</v>
      </c>
      <c r="K45" s="86">
        <v>115</v>
      </c>
      <c r="L45" s="86">
        <v>115</v>
      </c>
      <c r="M45" s="86">
        <v>215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9177</v>
      </c>
      <c r="G47" s="100">
        <f t="shared" si="3"/>
        <v>5237</v>
      </c>
      <c r="H47" s="101">
        <f t="shared" si="3"/>
        <v>2093</v>
      </c>
      <c r="I47" s="100">
        <f t="shared" si="3"/>
        <v>2093</v>
      </c>
      <c r="J47" s="102">
        <f t="shared" si="3"/>
        <v>1793</v>
      </c>
      <c r="K47" s="100">
        <f t="shared" si="3"/>
        <v>70</v>
      </c>
      <c r="L47" s="100">
        <f t="shared" si="3"/>
        <v>80</v>
      </c>
      <c r="M47" s="100">
        <f t="shared" si="3"/>
        <v>95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9177</v>
      </c>
      <c r="G48" s="79">
        <v>5237</v>
      </c>
      <c r="H48" s="80">
        <v>2093</v>
      </c>
      <c r="I48" s="79">
        <v>2093</v>
      </c>
      <c r="J48" s="81">
        <v>1793</v>
      </c>
      <c r="K48" s="79">
        <v>70</v>
      </c>
      <c r="L48" s="79">
        <v>80</v>
      </c>
      <c r="M48" s="79">
        <v>95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8946</v>
      </c>
      <c r="F51" s="72">
        <f t="shared" ref="F51:M51" si="4">F52+F59+F62+F63+F64+F72+F73</f>
        <v>3265</v>
      </c>
      <c r="G51" s="72">
        <f t="shared" si="4"/>
        <v>8166</v>
      </c>
      <c r="H51" s="73">
        <f t="shared" si="4"/>
        <v>3119</v>
      </c>
      <c r="I51" s="72">
        <f t="shared" si="4"/>
        <v>4912</v>
      </c>
      <c r="J51" s="74">
        <f t="shared" si="4"/>
        <v>4931</v>
      </c>
      <c r="K51" s="72">
        <f t="shared" si="4"/>
        <v>4822</v>
      </c>
      <c r="L51" s="72">
        <f t="shared" si="4"/>
        <v>5623</v>
      </c>
      <c r="M51" s="72">
        <f t="shared" si="4"/>
        <v>5400.6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5257</v>
      </c>
      <c r="H52" s="80">
        <f t="shared" si="5"/>
        <v>1400</v>
      </c>
      <c r="I52" s="79">
        <f t="shared" si="5"/>
        <v>1400</v>
      </c>
      <c r="J52" s="81">
        <f t="shared" si="5"/>
        <v>1396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5239</v>
      </c>
      <c r="H53" s="94">
        <f t="shared" si="6"/>
        <v>1400</v>
      </c>
      <c r="I53" s="93">
        <f t="shared" si="6"/>
        <v>1400</v>
      </c>
      <c r="J53" s="95">
        <f t="shared" si="6"/>
        <v>1396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5239</v>
      </c>
      <c r="H55" s="94">
        <v>1400</v>
      </c>
      <c r="I55" s="93">
        <v>1400</v>
      </c>
      <c r="J55" s="95">
        <v>1396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18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18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1126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1800</v>
      </c>
      <c r="L59" s="100">
        <f t="shared" si="8"/>
        <v>2200</v>
      </c>
      <c r="M59" s="100">
        <f t="shared" si="8"/>
        <v>1199.5999999999999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1126</v>
      </c>
      <c r="G61" s="93">
        <v>0</v>
      </c>
      <c r="H61" s="94">
        <v>0</v>
      </c>
      <c r="I61" s="93">
        <v>0</v>
      </c>
      <c r="J61" s="95">
        <v>0</v>
      </c>
      <c r="K61" s="93">
        <v>1800</v>
      </c>
      <c r="L61" s="93">
        <v>2200</v>
      </c>
      <c r="M61" s="93">
        <v>1199.5999999999999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123</v>
      </c>
      <c r="F64" s="93">
        <f t="shared" ref="F64:M64" si="9">F65+F68</f>
        <v>174</v>
      </c>
      <c r="G64" s="93">
        <f t="shared" si="9"/>
        <v>1690</v>
      </c>
      <c r="H64" s="94">
        <f t="shared" si="9"/>
        <v>0</v>
      </c>
      <c r="I64" s="93">
        <f t="shared" si="9"/>
        <v>1000</v>
      </c>
      <c r="J64" s="95">
        <f t="shared" si="9"/>
        <v>1337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123</v>
      </c>
      <c r="F65" s="100">
        <f t="shared" ref="F65:M65" si="10">SUM(F66:F67)</f>
        <v>0</v>
      </c>
      <c r="G65" s="100">
        <f t="shared" si="10"/>
        <v>845</v>
      </c>
      <c r="H65" s="101">
        <f t="shared" si="10"/>
        <v>0</v>
      </c>
      <c r="I65" s="100">
        <f t="shared" si="10"/>
        <v>1000</v>
      </c>
      <c r="J65" s="102">
        <f t="shared" si="10"/>
        <v>1337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123</v>
      </c>
      <c r="F67" s="93">
        <v>0</v>
      </c>
      <c r="G67" s="93">
        <v>845</v>
      </c>
      <c r="H67" s="94">
        <v>0</v>
      </c>
      <c r="I67" s="93">
        <v>1000</v>
      </c>
      <c r="J67" s="95">
        <v>1337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174</v>
      </c>
      <c r="G68" s="86">
        <f t="shared" si="11"/>
        <v>845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174</v>
      </c>
      <c r="G70" s="93">
        <v>845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8823</v>
      </c>
      <c r="F73" s="86">
        <f t="shared" ref="F73:M73" si="12">SUM(F74:F75)</f>
        <v>1965</v>
      </c>
      <c r="G73" s="86">
        <f t="shared" si="12"/>
        <v>1219</v>
      </c>
      <c r="H73" s="87">
        <f t="shared" si="12"/>
        <v>1719</v>
      </c>
      <c r="I73" s="86">
        <f t="shared" si="12"/>
        <v>2512</v>
      </c>
      <c r="J73" s="88">
        <f t="shared" si="12"/>
        <v>2198</v>
      </c>
      <c r="K73" s="86">
        <f t="shared" si="12"/>
        <v>3022</v>
      </c>
      <c r="L73" s="86">
        <f t="shared" si="12"/>
        <v>3423</v>
      </c>
      <c r="M73" s="86">
        <f t="shared" si="12"/>
        <v>4201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85</v>
      </c>
      <c r="F74" s="79">
        <v>1804</v>
      </c>
      <c r="G74" s="79">
        <v>1536</v>
      </c>
      <c r="H74" s="80">
        <v>1719</v>
      </c>
      <c r="I74" s="79">
        <v>2512</v>
      </c>
      <c r="J74" s="81">
        <v>2198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8738</v>
      </c>
      <c r="F75" s="93">
        <v>161</v>
      </c>
      <c r="G75" s="93">
        <v>-317</v>
      </c>
      <c r="H75" s="94">
        <v>0</v>
      </c>
      <c r="I75" s="93">
        <v>0</v>
      </c>
      <c r="J75" s="95">
        <v>0</v>
      </c>
      <c r="K75" s="93">
        <v>3022</v>
      </c>
      <c r="L75" s="93">
        <v>3423</v>
      </c>
      <c r="M75" s="93">
        <v>4201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38110</v>
      </c>
      <c r="F77" s="72">
        <f t="shared" ref="F77:M77" si="13">F78+F81+F84+F85+F86+F87+F88</f>
        <v>30471</v>
      </c>
      <c r="G77" s="72">
        <f t="shared" si="13"/>
        <v>839220</v>
      </c>
      <c r="H77" s="73">
        <f t="shared" si="13"/>
        <v>930472</v>
      </c>
      <c r="I77" s="72">
        <f t="shared" si="13"/>
        <v>847045</v>
      </c>
      <c r="J77" s="74">
        <f t="shared" si="13"/>
        <v>847234</v>
      </c>
      <c r="K77" s="72">
        <f t="shared" si="13"/>
        <v>1037935</v>
      </c>
      <c r="L77" s="72">
        <f t="shared" si="13"/>
        <v>1250568</v>
      </c>
      <c r="M77" s="72">
        <f t="shared" si="13"/>
        <v>1290173.7449999999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202</v>
      </c>
      <c r="G78" s="100">
        <f t="shared" si="14"/>
        <v>836565</v>
      </c>
      <c r="H78" s="101">
        <f t="shared" si="14"/>
        <v>923015</v>
      </c>
      <c r="I78" s="100">
        <f t="shared" si="14"/>
        <v>844688</v>
      </c>
      <c r="J78" s="102">
        <f t="shared" si="14"/>
        <v>844009</v>
      </c>
      <c r="K78" s="100">
        <f t="shared" si="14"/>
        <v>982803</v>
      </c>
      <c r="L78" s="100">
        <f t="shared" si="14"/>
        <v>1212918</v>
      </c>
      <c r="M78" s="100">
        <f t="shared" si="14"/>
        <v>1178273.345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202</v>
      </c>
      <c r="G80" s="93">
        <v>836565</v>
      </c>
      <c r="H80" s="94">
        <v>923015</v>
      </c>
      <c r="I80" s="93">
        <v>844688</v>
      </c>
      <c r="J80" s="95">
        <v>844009</v>
      </c>
      <c r="K80" s="93">
        <v>982803</v>
      </c>
      <c r="L80" s="93">
        <v>1212918</v>
      </c>
      <c r="M80" s="93">
        <v>1178273.345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1019</v>
      </c>
      <c r="F81" s="86">
        <f t="shared" ref="F81:M81" si="15">SUM(F82:F83)</f>
        <v>12216</v>
      </c>
      <c r="G81" s="86">
        <f t="shared" si="15"/>
        <v>2210</v>
      </c>
      <c r="H81" s="87">
        <f t="shared" si="15"/>
        <v>7457</v>
      </c>
      <c r="I81" s="86">
        <f t="shared" si="15"/>
        <v>2357</v>
      </c>
      <c r="J81" s="88">
        <f t="shared" si="15"/>
        <v>3225</v>
      </c>
      <c r="K81" s="86">
        <f t="shared" si="15"/>
        <v>55132</v>
      </c>
      <c r="L81" s="86">
        <f t="shared" si="15"/>
        <v>37650</v>
      </c>
      <c r="M81" s="86">
        <f t="shared" si="15"/>
        <v>111900.4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53332</v>
      </c>
      <c r="L82" s="79">
        <v>35800</v>
      </c>
      <c r="M82" s="79">
        <v>110000.4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1019</v>
      </c>
      <c r="F83" s="93">
        <v>12216</v>
      </c>
      <c r="G83" s="93">
        <v>2210</v>
      </c>
      <c r="H83" s="94">
        <v>7457</v>
      </c>
      <c r="I83" s="93">
        <v>2357</v>
      </c>
      <c r="J83" s="95">
        <v>3225</v>
      </c>
      <c r="K83" s="93">
        <v>1800</v>
      </c>
      <c r="L83" s="93">
        <v>1850</v>
      </c>
      <c r="M83" s="93">
        <v>1900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37091</v>
      </c>
      <c r="F87" s="86">
        <v>18053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445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648</v>
      </c>
      <c r="G90" s="72">
        <v>605</v>
      </c>
      <c r="H90" s="73">
        <v>0</v>
      </c>
      <c r="I90" s="72">
        <v>0</v>
      </c>
      <c r="J90" s="74">
        <v>73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1381800</v>
      </c>
      <c r="F92" s="46">
        <f t="shared" ref="F92:M92" si="16">F4+F51+F77+F90</f>
        <v>1151530</v>
      </c>
      <c r="G92" s="46">
        <f t="shared" si="16"/>
        <v>1797355</v>
      </c>
      <c r="H92" s="47">
        <f t="shared" si="16"/>
        <v>1625624</v>
      </c>
      <c r="I92" s="46">
        <f t="shared" si="16"/>
        <v>1853958</v>
      </c>
      <c r="J92" s="48">
        <f t="shared" si="16"/>
        <v>1848812</v>
      </c>
      <c r="K92" s="46">
        <f t="shared" si="16"/>
        <v>2099296</v>
      </c>
      <c r="L92" s="46">
        <f t="shared" si="16"/>
        <v>2231262</v>
      </c>
      <c r="M92" s="46">
        <f t="shared" si="16"/>
        <v>2355662.8650000002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90552</v>
      </c>
      <c r="F4" s="72">
        <f t="shared" ref="F4:M4" si="0">F5+F8+F47</f>
        <v>112858</v>
      </c>
      <c r="G4" s="72">
        <f t="shared" si="0"/>
        <v>59480</v>
      </c>
      <c r="H4" s="73">
        <f t="shared" si="0"/>
        <v>66724</v>
      </c>
      <c r="I4" s="72">
        <f t="shared" si="0"/>
        <v>66574</v>
      </c>
      <c r="J4" s="74">
        <f t="shared" si="0"/>
        <v>66139</v>
      </c>
      <c r="K4" s="72">
        <f t="shared" si="0"/>
        <v>79963</v>
      </c>
      <c r="L4" s="72">
        <f t="shared" si="0"/>
        <v>84929</v>
      </c>
      <c r="M4" s="72">
        <f t="shared" si="0"/>
        <v>88610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16505</v>
      </c>
      <c r="F5" s="100">
        <f t="shared" ref="F5:M5" si="1">SUM(F6:F7)</f>
        <v>17032</v>
      </c>
      <c r="G5" s="100">
        <f t="shared" si="1"/>
        <v>18383</v>
      </c>
      <c r="H5" s="101">
        <f t="shared" si="1"/>
        <v>36568</v>
      </c>
      <c r="I5" s="100">
        <f t="shared" si="1"/>
        <v>36568</v>
      </c>
      <c r="J5" s="102">
        <f t="shared" si="1"/>
        <v>36568</v>
      </c>
      <c r="K5" s="100">
        <f t="shared" si="1"/>
        <v>42213</v>
      </c>
      <c r="L5" s="100">
        <f t="shared" si="1"/>
        <v>45689</v>
      </c>
      <c r="M5" s="100">
        <f t="shared" si="1"/>
        <v>48110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14513</v>
      </c>
      <c r="F6" s="79">
        <v>15330</v>
      </c>
      <c r="G6" s="79">
        <v>18089</v>
      </c>
      <c r="H6" s="80">
        <v>28101</v>
      </c>
      <c r="I6" s="79">
        <v>28101</v>
      </c>
      <c r="J6" s="81">
        <v>27426</v>
      </c>
      <c r="K6" s="79">
        <v>34203</v>
      </c>
      <c r="L6" s="79">
        <v>36136</v>
      </c>
      <c r="M6" s="79">
        <v>38051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1992</v>
      </c>
      <c r="F7" s="93">
        <v>1702</v>
      </c>
      <c r="G7" s="93">
        <v>294</v>
      </c>
      <c r="H7" s="94">
        <v>8467</v>
      </c>
      <c r="I7" s="93">
        <v>8467</v>
      </c>
      <c r="J7" s="95">
        <v>9142</v>
      </c>
      <c r="K7" s="93">
        <v>8010</v>
      </c>
      <c r="L7" s="93">
        <v>9553</v>
      </c>
      <c r="M7" s="93">
        <v>10059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57994</v>
      </c>
      <c r="F8" s="100">
        <f t="shared" ref="F8:M8" si="2">SUM(F9:F46)</f>
        <v>95761</v>
      </c>
      <c r="G8" s="100">
        <f t="shared" si="2"/>
        <v>41097</v>
      </c>
      <c r="H8" s="101">
        <f t="shared" si="2"/>
        <v>29721</v>
      </c>
      <c r="I8" s="100">
        <f t="shared" si="2"/>
        <v>29571</v>
      </c>
      <c r="J8" s="102">
        <f t="shared" si="2"/>
        <v>29571</v>
      </c>
      <c r="K8" s="100">
        <f t="shared" si="2"/>
        <v>37750</v>
      </c>
      <c r="L8" s="100">
        <f t="shared" si="2"/>
        <v>39240</v>
      </c>
      <c r="M8" s="100">
        <f t="shared" si="2"/>
        <v>40500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877</v>
      </c>
      <c r="F10" s="86">
        <v>98</v>
      </c>
      <c r="G10" s="86">
        <v>48</v>
      </c>
      <c r="H10" s="87">
        <v>364</v>
      </c>
      <c r="I10" s="86">
        <v>64</v>
      </c>
      <c r="J10" s="88">
        <v>114</v>
      </c>
      <c r="K10" s="86">
        <v>400</v>
      </c>
      <c r="L10" s="86">
        <v>450</v>
      </c>
      <c r="M10" s="86">
        <v>500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7</v>
      </c>
      <c r="G11" s="86">
        <v>6</v>
      </c>
      <c r="H11" s="87">
        <v>260</v>
      </c>
      <c r="I11" s="86">
        <v>60</v>
      </c>
      <c r="J11" s="88">
        <v>60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533</v>
      </c>
      <c r="F14" s="86">
        <v>0</v>
      </c>
      <c r="G14" s="86">
        <v>0</v>
      </c>
      <c r="H14" s="87">
        <v>0</v>
      </c>
      <c r="I14" s="86">
        <v>0</v>
      </c>
      <c r="J14" s="88">
        <v>1</v>
      </c>
      <c r="K14" s="86">
        <v>30</v>
      </c>
      <c r="L14" s="86">
        <v>40</v>
      </c>
      <c r="M14" s="86">
        <v>50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601</v>
      </c>
      <c r="F15" s="86">
        <v>140</v>
      </c>
      <c r="G15" s="86">
        <v>15</v>
      </c>
      <c r="H15" s="87">
        <v>400</v>
      </c>
      <c r="I15" s="86">
        <v>-200</v>
      </c>
      <c r="J15" s="88">
        <v>10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18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44923</v>
      </c>
      <c r="F17" s="86">
        <v>27833</v>
      </c>
      <c r="G17" s="86">
        <v>14028</v>
      </c>
      <c r="H17" s="87">
        <v>23214</v>
      </c>
      <c r="I17" s="86">
        <v>23464</v>
      </c>
      <c r="J17" s="88">
        <v>23202</v>
      </c>
      <c r="K17" s="86">
        <v>32000</v>
      </c>
      <c r="L17" s="86">
        <v>33000</v>
      </c>
      <c r="M17" s="86">
        <v>34000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7253</v>
      </c>
      <c r="F18" s="86">
        <v>64358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911</v>
      </c>
      <c r="F21" s="86">
        <v>82</v>
      </c>
      <c r="G21" s="86">
        <v>25993</v>
      </c>
      <c r="H21" s="87">
        <v>3200</v>
      </c>
      <c r="I21" s="86">
        <v>2010</v>
      </c>
      <c r="J21" s="88">
        <v>2010</v>
      </c>
      <c r="K21" s="86">
        <v>2120</v>
      </c>
      <c r="L21" s="86">
        <v>2500</v>
      </c>
      <c r="M21" s="86">
        <v>2500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1690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191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100</v>
      </c>
      <c r="I25" s="86">
        <v>1900</v>
      </c>
      <c r="J25" s="88">
        <v>1900</v>
      </c>
      <c r="K25" s="86">
        <v>1000</v>
      </c>
      <c r="L25" s="86">
        <v>920</v>
      </c>
      <c r="M25" s="86">
        <v>1000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1</v>
      </c>
      <c r="G29" s="86">
        <v>1</v>
      </c>
      <c r="H29" s="87">
        <v>0</v>
      </c>
      <c r="I29" s="86">
        <v>0</v>
      </c>
      <c r="J29" s="88">
        <v>10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473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5</v>
      </c>
      <c r="G37" s="86">
        <v>0</v>
      </c>
      <c r="H37" s="87">
        <v>28</v>
      </c>
      <c r="I37" s="86">
        <v>28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993</v>
      </c>
      <c r="F38" s="86">
        <v>24</v>
      </c>
      <c r="G38" s="86">
        <v>83</v>
      </c>
      <c r="H38" s="87">
        <v>755</v>
      </c>
      <c r="I38" s="86">
        <v>455</v>
      </c>
      <c r="J38" s="88">
        <v>0</v>
      </c>
      <c r="K38" s="86">
        <v>350</v>
      </c>
      <c r="L38" s="86">
        <v>400</v>
      </c>
      <c r="M38" s="86">
        <v>450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320</v>
      </c>
      <c r="F39" s="86">
        <v>368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242</v>
      </c>
      <c r="F41" s="86">
        <v>222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1127</v>
      </c>
      <c r="F42" s="86">
        <v>896</v>
      </c>
      <c r="G42" s="86">
        <v>662</v>
      </c>
      <c r="H42" s="87">
        <v>1100</v>
      </c>
      <c r="I42" s="86">
        <v>1390</v>
      </c>
      <c r="J42" s="88">
        <v>1390</v>
      </c>
      <c r="K42" s="86">
        <v>1750</v>
      </c>
      <c r="L42" s="86">
        <v>1800</v>
      </c>
      <c r="M42" s="86">
        <v>1850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11</v>
      </c>
      <c r="G43" s="86">
        <v>260</v>
      </c>
      <c r="H43" s="87">
        <v>300</v>
      </c>
      <c r="I43" s="86">
        <v>100</v>
      </c>
      <c r="J43" s="88">
        <v>100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8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</v>
      </c>
      <c r="F45" s="86">
        <v>0</v>
      </c>
      <c r="G45" s="86">
        <v>0</v>
      </c>
      <c r="H45" s="87">
        <v>0</v>
      </c>
      <c r="I45" s="86">
        <v>300</v>
      </c>
      <c r="J45" s="88">
        <v>300</v>
      </c>
      <c r="K45" s="86">
        <v>100</v>
      </c>
      <c r="L45" s="86">
        <v>130</v>
      </c>
      <c r="M45" s="86">
        <v>150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16053</v>
      </c>
      <c r="F47" s="100">
        <f t="shared" ref="F47:M47" si="3">SUM(F48:F49)</f>
        <v>65</v>
      </c>
      <c r="G47" s="100">
        <f t="shared" si="3"/>
        <v>0</v>
      </c>
      <c r="H47" s="101">
        <f t="shared" si="3"/>
        <v>435</v>
      </c>
      <c r="I47" s="100">
        <f t="shared" si="3"/>
        <v>435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16053</v>
      </c>
      <c r="F48" s="79">
        <v>65</v>
      </c>
      <c r="G48" s="79">
        <v>0</v>
      </c>
      <c r="H48" s="80">
        <v>435</v>
      </c>
      <c r="I48" s="79">
        <v>435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1363564</v>
      </c>
      <c r="F51" s="72">
        <f t="shared" ref="F51:M51" si="4">F52+F59+F62+F63+F64+F72+F73</f>
        <v>1901510</v>
      </c>
      <c r="G51" s="72">
        <f t="shared" si="4"/>
        <v>1684068</v>
      </c>
      <c r="H51" s="73">
        <f t="shared" si="4"/>
        <v>1764344</v>
      </c>
      <c r="I51" s="72">
        <f t="shared" si="4"/>
        <v>1764354</v>
      </c>
      <c r="J51" s="74">
        <f t="shared" si="4"/>
        <v>1794370</v>
      </c>
      <c r="K51" s="72">
        <f t="shared" si="4"/>
        <v>1927954</v>
      </c>
      <c r="L51" s="72">
        <f t="shared" si="4"/>
        <v>2047821</v>
      </c>
      <c r="M51" s="72">
        <f t="shared" si="4"/>
        <v>2155498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1363564</v>
      </c>
      <c r="F64" s="93">
        <f t="shared" ref="F64:M64" si="9">F65+F68</f>
        <v>1901393</v>
      </c>
      <c r="G64" s="93">
        <f t="shared" si="9"/>
        <v>1684021</v>
      </c>
      <c r="H64" s="94">
        <f t="shared" si="9"/>
        <v>1764344</v>
      </c>
      <c r="I64" s="93">
        <f t="shared" si="9"/>
        <v>1764344</v>
      </c>
      <c r="J64" s="95">
        <f t="shared" si="9"/>
        <v>1794344</v>
      </c>
      <c r="K64" s="93">
        <f t="shared" si="9"/>
        <v>1927854</v>
      </c>
      <c r="L64" s="93">
        <f t="shared" si="9"/>
        <v>2047701</v>
      </c>
      <c r="M64" s="93">
        <f t="shared" si="9"/>
        <v>2155368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1363564</v>
      </c>
      <c r="F68" s="86">
        <f t="shared" ref="F68:M68" si="11">SUM(F69:F70)</f>
        <v>1901393</v>
      </c>
      <c r="G68" s="86">
        <f t="shared" si="11"/>
        <v>1684021</v>
      </c>
      <c r="H68" s="87">
        <f t="shared" si="11"/>
        <v>1764344</v>
      </c>
      <c r="I68" s="86">
        <f t="shared" si="11"/>
        <v>1764344</v>
      </c>
      <c r="J68" s="88">
        <f t="shared" si="11"/>
        <v>1794344</v>
      </c>
      <c r="K68" s="86">
        <f t="shared" si="11"/>
        <v>1927854</v>
      </c>
      <c r="L68" s="86">
        <f t="shared" si="11"/>
        <v>2047701</v>
      </c>
      <c r="M68" s="86">
        <f t="shared" si="11"/>
        <v>2155368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1363564</v>
      </c>
      <c r="F70" s="93">
        <v>1901393</v>
      </c>
      <c r="G70" s="93">
        <v>1684021</v>
      </c>
      <c r="H70" s="94">
        <v>1764344</v>
      </c>
      <c r="I70" s="93">
        <v>1764344</v>
      </c>
      <c r="J70" s="95">
        <v>1794344</v>
      </c>
      <c r="K70" s="93">
        <v>1927854</v>
      </c>
      <c r="L70" s="93">
        <v>2047701</v>
      </c>
      <c r="M70" s="95">
        <v>2155368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117</v>
      </c>
      <c r="G73" s="86">
        <f t="shared" si="12"/>
        <v>47</v>
      </c>
      <c r="H73" s="87">
        <f t="shared" si="12"/>
        <v>0</v>
      </c>
      <c r="I73" s="86">
        <f t="shared" si="12"/>
        <v>10</v>
      </c>
      <c r="J73" s="88">
        <f t="shared" si="12"/>
        <v>26</v>
      </c>
      <c r="K73" s="86">
        <f t="shared" si="12"/>
        <v>100</v>
      </c>
      <c r="L73" s="86">
        <f t="shared" si="12"/>
        <v>120</v>
      </c>
      <c r="M73" s="86">
        <f t="shared" si="12"/>
        <v>130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100</v>
      </c>
      <c r="L74" s="79">
        <v>120</v>
      </c>
      <c r="M74" s="79">
        <v>130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117</v>
      </c>
      <c r="G75" s="93">
        <v>47</v>
      </c>
      <c r="H75" s="94">
        <v>0</v>
      </c>
      <c r="I75" s="93">
        <v>10</v>
      </c>
      <c r="J75" s="95">
        <v>26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</v>
      </c>
      <c r="F77" s="72">
        <f t="shared" ref="F77:M77" si="13">F78+F81+F84+F85+F86+F87+F88</f>
        <v>397</v>
      </c>
      <c r="G77" s="72">
        <f t="shared" si="13"/>
        <v>64690</v>
      </c>
      <c r="H77" s="73">
        <f t="shared" si="13"/>
        <v>98004</v>
      </c>
      <c r="I77" s="72">
        <f t="shared" si="13"/>
        <v>85604</v>
      </c>
      <c r="J77" s="74">
        <f t="shared" si="13"/>
        <v>86039</v>
      </c>
      <c r="K77" s="72">
        <f t="shared" si="13"/>
        <v>126150</v>
      </c>
      <c r="L77" s="72">
        <f t="shared" si="13"/>
        <v>123012</v>
      </c>
      <c r="M77" s="72">
        <f t="shared" si="13"/>
        <v>150081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64591</v>
      </c>
      <c r="H78" s="101">
        <f t="shared" si="14"/>
        <v>96580</v>
      </c>
      <c r="I78" s="100">
        <f t="shared" si="14"/>
        <v>85580</v>
      </c>
      <c r="J78" s="102">
        <f t="shared" si="14"/>
        <v>85580</v>
      </c>
      <c r="K78" s="100">
        <f t="shared" si="14"/>
        <v>125450</v>
      </c>
      <c r="L78" s="100">
        <f t="shared" si="14"/>
        <v>122262</v>
      </c>
      <c r="M78" s="100">
        <f t="shared" si="14"/>
        <v>149281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64591</v>
      </c>
      <c r="H80" s="94">
        <v>96580</v>
      </c>
      <c r="I80" s="93">
        <v>85580</v>
      </c>
      <c r="J80" s="95">
        <v>85580</v>
      </c>
      <c r="K80" s="93">
        <v>125450</v>
      </c>
      <c r="L80" s="93">
        <v>122262</v>
      </c>
      <c r="M80" s="93">
        <v>149281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</v>
      </c>
      <c r="F81" s="86">
        <f t="shared" ref="F81:M81" si="15">SUM(F82:F83)</f>
        <v>397</v>
      </c>
      <c r="G81" s="86">
        <f t="shared" si="15"/>
        <v>99</v>
      </c>
      <c r="H81" s="87">
        <f t="shared" si="15"/>
        <v>1424</v>
      </c>
      <c r="I81" s="86">
        <f t="shared" si="15"/>
        <v>24</v>
      </c>
      <c r="J81" s="88">
        <f t="shared" si="15"/>
        <v>459</v>
      </c>
      <c r="K81" s="86">
        <f t="shared" si="15"/>
        <v>700</v>
      </c>
      <c r="L81" s="86">
        <f t="shared" si="15"/>
        <v>750</v>
      </c>
      <c r="M81" s="86">
        <f t="shared" si="15"/>
        <v>800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25</v>
      </c>
      <c r="F83" s="93">
        <v>397</v>
      </c>
      <c r="G83" s="93">
        <v>99</v>
      </c>
      <c r="H83" s="94">
        <v>1424</v>
      </c>
      <c r="I83" s="93">
        <v>24</v>
      </c>
      <c r="J83" s="95">
        <v>459</v>
      </c>
      <c r="K83" s="93">
        <v>700</v>
      </c>
      <c r="L83" s="93">
        <v>750</v>
      </c>
      <c r="M83" s="93">
        <v>800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10</v>
      </c>
      <c r="G90" s="72">
        <v>0</v>
      </c>
      <c r="H90" s="73">
        <v>0</v>
      </c>
      <c r="I90" s="72">
        <v>0</v>
      </c>
      <c r="J90" s="74">
        <v>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1454141</v>
      </c>
      <c r="F92" s="46">
        <f t="shared" ref="F92:M92" si="16">F4+F51+F77+F90</f>
        <v>2014775</v>
      </c>
      <c r="G92" s="46">
        <f t="shared" si="16"/>
        <v>1808238</v>
      </c>
      <c r="H92" s="47">
        <f t="shared" si="16"/>
        <v>1929072</v>
      </c>
      <c r="I92" s="46">
        <f t="shared" si="16"/>
        <v>1916532</v>
      </c>
      <c r="J92" s="48">
        <f t="shared" si="16"/>
        <v>1946551</v>
      </c>
      <c r="K92" s="46">
        <f t="shared" si="16"/>
        <v>2134067</v>
      </c>
      <c r="L92" s="46">
        <f t="shared" si="16"/>
        <v>2255762</v>
      </c>
      <c r="M92" s="46">
        <f t="shared" si="16"/>
        <v>2394189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241432</v>
      </c>
      <c r="F4" s="72">
        <f t="shared" ref="F4:M4" si="0">F5+F8+F47</f>
        <v>214706</v>
      </c>
      <c r="G4" s="72">
        <f t="shared" si="0"/>
        <v>154879</v>
      </c>
      <c r="H4" s="73">
        <f t="shared" si="0"/>
        <v>164048</v>
      </c>
      <c r="I4" s="72">
        <f t="shared" si="0"/>
        <v>187695</v>
      </c>
      <c r="J4" s="74">
        <f t="shared" si="0"/>
        <v>186976</v>
      </c>
      <c r="K4" s="72">
        <f t="shared" si="0"/>
        <v>192192</v>
      </c>
      <c r="L4" s="72">
        <f t="shared" si="0"/>
        <v>204383</v>
      </c>
      <c r="M4" s="72">
        <f t="shared" si="0"/>
        <v>215905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82591</v>
      </c>
      <c r="F5" s="100">
        <f t="shared" ref="F5:M5" si="1">SUM(F6:F7)</f>
        <v>73080</v>
      </c>
      <c r="G5" s="100">
        <f t="shared" si="1"/>
        <v>89628</v>
      </c>
      <c r="H5" s="101">
        <f t="shared" si="1"/>
        <v>129310</v>
      </c>
      <c r="I5" s="100">
        <f t="shared" si="1"/>
        <v>129310</v>
      </c>
      <c r="J5" s="102">
        <f t="shared" si="1"/>
        <v>108470</v>
      </c>
      <c r="K5" s="100">
        <f t="shared" si="1"/>
        <v>150134</v>
      </c>
      <c r="L5" s="100">
        <f t="shared" si="1"/>
        <v>160149</v>
      </c>
      <c r="M5" s="100">
        <f t="shared" si="1"/>
        <v>168636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72317</v>
      </c>
      <c r="F6" s="79">
        <v>65291</v>
      </c>
      <c r="G6" s="79">
        <v>81839</v>
      </c>
      <c r="H6" s="80">
        <v>96687</v>
      </c>
      <c r="I6" s="79">
        <v>96687</v>
      </c>
      <c r="J6" s="81">
        <v>78986</v>
      </c>
      <c r="K6" s="79">
        <v>114289</v>
      </c>
      <c r="L6" s="79">
        <v>123390</v>
      </c>
      <c r="M6" s="79">
        <v>129929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10274</v>
      </c>
      <c r="F7" s="93">
        <v>7789</v>
      </c>
      <c r="G7" s="93">
        <v>7789</v>
      </c>
      <c r="H7" s="94">
        <v>32623</v>
      </c>
      <c r="I7" s="93">
        <v>32623</v>
      </c>
      <c r="J7" s="95">
        <v>29484</v>
      </c>
      <c r="K7" s="93">
        <v>35845</v>
      </c>
      <c r="L7" s="93">
        <v>36759</v>
      </c>
      <c r="M7" s="93">
        <v>38707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158841</v>
      </c>
      <c r="F8" s="100">
        <f t="shared" ref="F8:M8" si="2">SUM(F9:F46)</f>
        <v>141353</v>
      </c>
      <c r="G8" s="100">
        <f t="shared" si="2"/>
        <v>65121</v>
      </c>
      <c r="H8" s="101">
        <f t="shared" si="2"/>
        <v>33648</v>
      </c>
      <c r="I8" s="100">
        <f t="shared" si="2"/>
        <v>57215</v>
      </c>
      <c r="J8" s="102">
        <f t="shared" si="2"/>
        <v>78440</v>
      </c>
      <c r="K8" s="100">
        <f t="shared" si="2"/>
        <v>41758</v>
      </c>
      <c r="L8" s="100">
        <f t="shared" si="2"/>
        <v>43944</v>
      </c>
      <c r="M8" s="100">
        <f t="shared" si="2"/>
        <v>46994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287</v>
      </c>
      <c r="F9" s="79">
        <v>0</v>
      </c>
      <c r="G9" s="79">
        <v>0</v>
      </c>
      <c r="H9" s="80">
        <v>0</v>
      </c>
      <c r="I9" s="79">
        <v>30</v>
      </c>
      <c r="J9" s="81">
        <v>11</v>
      </c>
      <c r="K9" s="79">
        <v>12</v>
      </c>
      <c r="L9" s="79">
        <v>14</v>
      </c>
      <c r="M9" s="79">
        <v>16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410</v>
      </c>
      <c r="F10" s="86">
        <v>17</v>
      </c>
      <c r="G10" s="86">
        <v>572</v>
      </c>
      <c r="H10" s="87">
        <v>728</v>
      </c>
      <c r="I10" s="86">
        <v>2528</v>
      </c>
      <c r="J10" s="88">
        <v>1331</v>
      </c>
      <c r="K10" s="86">
        <v>2200</v>
      </c>
      <c r="L10" s="86">
        <v>2300</v>
      </c>
      <c r="M10" s="86">
        <v>2400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421</v>
      </c>
      <c r="F11" s="86">
        <v>843</v>
      </c>
      <c r="G11" s="86">
        <v>295</v>
      </c>
      <c r="H11" s="87">
        <v>1176</v>
      </c>
      <c r="I11" s="86">
        <v>646</v>
      </c>
      <c r="J11" s="88">
        <v>1124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</v>
      </c>
      <c r="F14" s="86">
        <v>97</v>
      </c>
      <c r="G14" s="86">
        <v>89</v>
      </c>
      <c r="H14" s="87">
        <v>60</v>
      </c>
      <c r="I14" s="86">
        <v>110</v>
      </c>
      <c r="J14" s="88">
        <v>101</v>
      </c>
      <c r="K14" s="86">
        <v>550</v>
      </c>
      <c r="L14" s="86">
        <v>500</v>
      </c>
      <c r="M14" s="86">
        <v>450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1846</v>
      </c>
      <c r="F15" s="86">
        <v>1584</v>
      </c>
      <c r="G15" s="86">
        <v>830</v>
      </c>
      <c r="H15" s="87">
        <v>3300</v>
      </c>
      <c r="I15" s="86">
        <v>4000</v>
      </c>
      <c r="J15" s="88">
        <v>2132</v>
      </c>
      <c r="K15" s="86">
        <v>1100</v>
      </c>
      <c r="L15" s="86">
        <v>1100</v>
      </c>
      <c r="M15" s="86">
        <v>1100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3224</v>
      </c>
      <c r="F16" s="86">
        <v>47</v>
      </c>
      <c r="G16" s="86">
        <v>281</v>
      </c>
      <c r="H16" s="87">
        <v>500</v>
      </c>
      <c r="I16" s="86">
        <v>500</v>
      </c>
      <c r="J16" s="88">
        <v>4455</v>
      </c>
      <c r="K16" s="86">
        <v>400</v>
      </c>
      <c r="L16" s="86">
        <v>400</v>
      </c>
      <c r="M16" s="86">
        <v>400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99091</v>
      </c>
      <c r="G17" s="86">
        <v>24040</v>
      </c>
      <c r="H17" s="87">
        <v>22884</v>
      </c>
      <c r="I17" s="86">
        <v>25434</v>
      </c>
      <c r="J17" s="88">
        <v>22093</v>
      </c>
      <c r="K17" s="86">
        <v>4800</v>
      </c>
      <c r="L17" s="86">
        <v>4800</v>
      </c>
      <c r="M17" s="86">
        <v>5800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2644</v>
      </c>
      <c r="G18" s="86">
        <v>162</v>
      </c>
      <c r="H18" s="87">
        <v>0</v>
      </c>
      <c r="I18" s="86">
        <v>0</v>
      </c>
      <c r="J18" s="88">
        <v>69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397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1394</v>
      </c>
      <c r="F21" s="86">
        <v>2607</v>
      </c>
      <c r="G21" s="86">
        <v>436</v>
      </c>
      <c r="H21" s="87">
        <v>500</v>
      </c>
      <c r="I21" s="86">
        <v>1800</v>
      </c>
      <c r="J21" s="88">
        <v>1214</v>
      </c>
      <c r="K21" s="86">
        <v>770</v>
      </c>
      <c r="L21" s="86">
        <v>1500</v>
      </c>
      <c r="M21" s="86">
        <v>1500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46424</v>
      </c>
      <c r="F22" s="86">
        <v>1287</v>
      </c>
      <c r="G22" s="86">
        <v>306</v>
      </c>
      <c r="H22" s="87">
        <v>0</v>
      </c>
      <c r="I22" s="86">
        <v>600</v>
      </c>
      <c r="J22" s="88">
        <v>1369</v>
      </c>
      <c r="K22" s="86">
        <v>1500</v>
      </c>
      <c r="L22" s="86">
        <v>1500</v>
      </c>
      <c r="M22" s="86">
        <v>1918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74986</v>
      </c>
      <c r="F23" s="86">
        <v>1182</v>
      </c>
      <c r="G23" s="86">
        <v>1</v>
      </c>
      <c r="H23" s="87">
        <v>0</v>
      </c>
      <c r="I23" s="86">
        <v>240</v>
      </c>
      <c r="J23" s="88">
        <v>198</v>
      </c>
      <c r="K23" s="86">
        <v>1000</v>
      </c>
      <c r="L23" s="86">
        <v>1000</v>
      </c>
      <c r="M23" s="86">
        <v>1000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155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591</v>
      </c>
      <c r="G25" s="86">
        <v>0</v>
      </c>
      <c r="H25" s="87">
        <v>200</v>
      </c>
      <c r="I25" s="86">
        <v>3800</v>
      </c>
      <c r="J25" s="88">
        <v>4894</v>
      </c>
      <c r="K25" s="86">
        <v>4636</v>
      </c>
      <c r="L25" s="86">
        <v>4280</v>
      </c>
      <c r="M25" s="86">
        <v>4600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5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3</v>
      </c>
      <c r="G29" s="86">
        <v>23</v>
      </c>
      <c r="H29" s="87">
        <v>0</v>
      </c>
      <c r="I29" s="86">
        <v>177</v>
      </c>
      <c r="J29" s="88">
        <v>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3</v>
      </c>
      <c r="G32" s="86">
        <v>0</v>
      </c>
      <c r="H32" s="87">
        <v>100</v>
      </c>
      <c r="I32" s="86">
        <v>120</v>
      </c>
      <c r="J32" s="88">
        <v>250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274</v>
      </c>
      <c r="F37" s="86">
        <v>1</v>
      </c>
      <c r="G37" s="86">
        <v>0</v>
      </c>
      <c r="H37" s="87">
        <v>0</v>
      </c>
      <c r="I37" s="86">
        <v>30</v>
      </c>
      <c r="J37" s="88">
        <v>45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9034</v>
      </c>
      <c r="F38" s="86">
        <v>3789</v>
      </c>
      <c r="G38" s="86">
        <v>11551</v>
      </c>
      <c r="H38" s="87">
        <v>2200</v>
      </c>
      <c r="I38" s="86">
        <v>9200</v>
      </c>
      <c r="J38" s="88">
        <v>13659</v>
      </c>
      <c r="K38" s="86">
        <v>9200</v>
      </c>
      <c r="L38" s="86">
        <v>9900</v>
      </c>
      <c r="M38" s="86">
        <v>10600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8774</v>
      </c>
      <c r="F39" s="86">
        <v>10978</v>
      </c>
      <c r="G39" s="86">
        <v>11733</v>
      </c>
      <c r="H39" s="87">
        <v>0</v>
      </c>
      <c r="I39" s="86">
        <v>2000</v>
      </c>
      <c r="J39" s="88">
        <v>3202</v>
      </c>
      <c r="K39" s="86">
        <v>10000</v>
      </c>
      <c r="L39" s="86">
        <v>10900</v>
      </c>
      <c r="M39" s="86">
        <v>11300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7269</v>
      </c>
      <c r="G40" s="86">
        <v>8663</v>
      </c>
      <c r="H40" s="87">
        <v>500</v>
      </c>
      <c r="I40" s="86">
        <v>4300</v>
      </c>
      <c r="J40" s="88">
        <v>20527</v>
      </c>
      <c r="K40" s="86">
        <v>4000</v>
      </c>
      <c r="L40" s="86">
        <v>4100</v>
      </c>
      <c r="M40" s="86">
        <v>4200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5607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3079</v>
      </c>
      <c r="G42" s="86">
        <v>747</v>
      </c>
      <c r="H42" s="87">
        <v>800</v>
      </c>
      <c r="I42" s="86">
        <v>1000</v>
      </c>
      <c r="J42" s="88">
        <v>1101</v>
      </c>
      <c r="K42" s="86">
        <v>1390</v>
      </c>
      <c r="L42" s="86">
        <v>1400</v>
      </c>
      <c r="M42" s="86">
        <v>1410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4812</v>
      </c>
      <c r="F43" s="86">
        <v>20</v>
      </c>
      <c r="G43" s="86">
        <v>465</v>
      </c>
      <c r="H43" s="87">
        <v>200</v>
      </c>
      <c r="I43" s="86">
        <v>200</v>
      </c>
      <c r="J43" s="88">
        <v>185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1337</v>
      </c>
      <c r="F44" s="86">
        <v>6197</v>
      </c>
      <c r="G44" s="86">
        <v>4355</v>
      </c>
      <c r="H44" s="87">
        <v>500</v>
      </c>
      <c r="I44" s="86">
        <v>500</v>
      </c>
      <c r="J44" s="88">
        <v>475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24</v>
      </c>
      <c r="G45" s="86">
        <v>15</v>
      </c>
      <c r="H45" s="87">
        <v>0</v>
      </c>
      <c r="I45" s="86">
        <v>0</v>
      </c>
      <c r="J45" s="88">
        <v>0</v>
      </c>
      <c r="K45" s="86">
        <v>200</v>
      </c>
      <c r="L45" s="86">
        <v>250</v>
      </c>
      <c r="M45" s="86">
        <v>300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273</v>
      </c>
      <c r="G47" s="100">
        <f t="shared" si="3"/>
        <v>130</v>
      </c>
      <c r="H47" s="101">
        <f t="shared" si="3"/>
        <v>1090</v>
      </c>
      <c r="I47" s="100">
        <f t="shared" si="3"/>
        <v>1170</v>
      </c>
      <c r="J47" s="102">
        <f t="shared" si="3"/>
        <v>66</v>
      </c>
      <c r="K47" s="100">
        <f t="shared" si="3"/>
        <v>300</v>
      </c>
      <c r="L47" s="100">
        <f t="shared" si="3"/>
        <v>290</v>
      </c>
      <c r="M47" s="100">
        <f t="shared" si="3"/>
        <v>275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273</v>
      </c>
      <c r="G48" s="79">
        <v>130</v>
      </c>
      <c r="H48" s="80">
        <v>1090</v>
      </c>
      <c r="I48" s="79">
        <v>1090</v>
      </c>
      <c r="J48" s="81">
        <v>66</v>
      </c>
      <c r="K48" s="79">
        <v>300</v>
      </c>
      <c r="L48" s="79">
        <v>290</v>
      </c>
      <c r="M48" s="79">
        <v>275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80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375</v>
      </c>
      <c r="F51" s="72">
        <f t="shared" ref="F51:M51" si="4">F52+F59+F62+F63+F64+F72+F73</f>
        <v>248</v>
      </c>
      <c r="G51" s="72">
        <f t="shared" si="4"/>
        <v>552</v>
      </c>
      <c r="H51" s="73">
        <f t="shared" si="4"/>
        <v>0</v>
      </c>
      <c r="I51" s="72">
        <f t="shared" si="4"/>
        <v>115</v>
      </c>
      <c r="J51" s="74">
        <f t="shared" si="4"/>
        <v>150</v>
      </c>
      <c r="K51" s="72">
        <f t="shared" si="4"/>
        <v>58</v>
      </c>
      <c r="L51" s="72">
        <f t="shared" si="4"/>
        <v>60</v>
      </c>
      <c r="M51" s="72">
        <f t="shared" si="4"/>
        <v>62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</v>
      </c>
      <c r="G52" s="79">
        <f t="shared" si="5"/>
        <v>12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1</v>
      </c>
      <c r="G53" s="93">
        <f t="shared" si="6"/>
        <v>12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12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1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375</v>
      </c>
      <c r="F73" s="86">
        <f t="shared" ref="F73:M73" si="12">SUM(F74:F75)</f>
        <v>247</v>
      </c>
      <c r="G73" s="86">
        <f t="shared" si="12"/>
        <v>540</v>
      </c>
      <c r="H73" s="87">
        <f t="shared" si="12"/>
        <v>0</v>
      </c>
      <c r="I73" s="86">
        <f t="shared" si="12"/>
        <v>115</v>
      </c>
      <c r="J73" s="88">
        <f t="shared" si="12"/>
        <v>150</v>
      </c>
      <c r="K73" s="86">
        <f t="shared" si="12"/>
        <v>58</v>
      </c>
      <c r="L73" s="86">
        <f t="shared" si="12"/>
        <v>60</v>
      </c>
      <c r="M73" s="86">
        <f t="shared" si="12"/>
        <v>62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119</v>
      </c>
      <c r="F74" s="79">
        <v>0</v>
      </c>
      <c r="G74" s="79">
        <v>120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256</v>
      </c>
      <c r="F75" s="93">
        <v>247</v>
      </c>
      <c r="G75" s="93">
        <v>420</v>
      </c>
      <c r="H75" s="94">
        <v>0</v>
      </c>
      <c r="I75" s="93">
        <v>115</v>
      </c>
      <c r="J75" s="95">
        <v>150</v>
      </c>
      <c r="K75" s="93">
        <v>58</v>
      </c>
      <c r="L75" s="93">
        <v>60</v>
      </c>
      <c r="M75" s="93">
        <v>62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2472</v>
      </c>
      <c r="F77" s="72">
        <f t="shared" ref="F77:M77" si="13">F78+F81+F84+F85+F86+F87+F88</f>
        <v>8057</v>
      </c>
      <c r="G77" s="72">
        <f t="shared" si="13"/>
        <v>24979</v>
      </c>
      <c r="H77" s="73">
        <f t="shared" si="13"/>
        <v>40044</v>
      </c>
      <c r="I77" s="72">
        <f t="shared" si="13"/>
        <v>51791</v>
      </c>
      <c r="J77" s="74">
        <f t="shared" si="13"/>
        <v>47533</v>
      </c>
      <c r="K77" s="72">
        <f t="shared" si="13"/>
        <v>126041</v>
      </c>
      <c r="L77" s="72">
        <f t="shared" si="13"/>
        <v>64933</v>
      </c>
      <c r="M77" s="72">
        <f t="shared" si="13"/>
        <v>45240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17650</v>
      </c>
      <c r="H78" s="101">
        <f t="shared" si="14"/>
        <v>37523</v>
      </c>
      <c r="I78" s="100">
        <f t="shared" si="14"/>
        <v>50770</v>
      </c>
      <c r="J78" s="102">
        <f t="shared" si="14"/>
        <v>44387</v>
      </c>
      <c r="K78" s="100">
        <f t="shared" si="14"/>
        <v>123841</v>
      </c>
      <c r="L78" s="100">
        <f t="shared" si="14"/>
        <v>62433</v>
      </c>
      <c r="M78" s="100">
        <f t="shared" si="14"/>
        <v>42640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17650</v>
      </c>
      <c r="H80" s="94">
        <v>37523</v>
      </c>
      <c r="I80" s="93">
        <v>50770</v>
      </c>
      <c r="J80" s="95">
        <v>44387</v>
      </c>
      <c r="K80" s="93">
        <v>123841</v>
      </c>
      <c r="L80" s="93">
        <v>62433</v>
      </c>
      <c r="M80" s="93">
        <v>42640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1133</v>
      </c>
      <c r="F81" s="86">
        <f t="shared" ref="F81:M81" si="15">SUM(F82:F83)</f>
        <v>3507</v>
      </c>
      <c r="G81" s="86">
        <f t="shared" si="15"/>
        <v>3469</v>
      </c>
      <c r="H81" s="87">
        <f t="shared" si="15"/>
        <v>2521</v>
      </c>
      <c r="I81" s="86">
        <f t="shared" si="15"/>
        <v>1021</v>
      </c>
      <c r="J81" s="88">
        <f t="shared" si="15"/>
        <v>3146</v>
      </c>
      <c r="K81" s="86">
        <f t="shared" si="15"/>
        <v>2200</v>
      </c>
      <c r="L81" s="86">
        <f t="shared" si="15"/>
        <v>2500</v>
      </c>
      <c r="M81" s="86">
        <f t="shared" si="15"/>
        <v>2600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1133</v>
      </c>
      <c r="F83" s="93">
        <v>3507</v>
      </c>
      <c r="G83" s="93">
        <v>3469</v>
      </c>
      <c r="H83" s="94">
        <v>2521</v>
      </c>
      <c r="I83" s="93">
        <v>1021</v>
      </c>
      <c r="J83" s="95">
        <v>3146</v>
      </c>
      <c r="K83" s="93">
        <v>2200</v>
      </c>
      <c r="L83" s="93">
        <v>2500</v>
      </c>
      <c r="M83" s="93">
        <v>2600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1339</v>
      </c>
      <c r="F88" s="86">
        <v>4550</v>
      </c>
      <c r="G88" s="86">
        <v>3860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157</v>
      </c>
      <c r="G90" s="72">
        <v>123</v>
      </c>
      <c r="H90" s="73">
        <v>0</v>
      </c>
      <c r="I90" s="72">
        <v>0</v>
      </c>
      <c r="J90" s="74">
        <v>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244279</v>
      </c>
      <c r="F92" s="46">
        <f t="shared" ref="F92:M92" si="16">F4+F51+F77+F90</f>
        <v>223168</v>
      </c>
      <c r="G92" s="46">
        <f t="shared" si="16"/>
        <v>180533</v>
      </c>
      <c r="H92" s="47">
        <f t="shared" si="16"/>
        <v>204092</v>
      </c>
      <c r="I92" s="46">
        <f t="shared" si="16"/>
        <v>239601</v>
      </c>
      <c r="J92" s="48">
        <f t="shared" si="16"/>
        <v>234667</v>
      </c>
      <c r="K92" s="46">
        <f t="shared" si="16"/>
        <v>318291</v>
      </c>
      <c r="L92" s="46">
        <f t="shared" si="16"/>
        <v>269376</v>
      </c>
      <c r="M92" s="46">
        <f t="shared" si="16"/>
        <v>261207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5" t="s">
        <v>123</v>
      </c>
      <c r="C4" s="33">
        <v>172639</v>
      </c>
      <c r="D4" s="33">
        <v>175629</v>
      </c>
      <c r="E4" s="33">
        <v>180069</v>
      </c>
      <c r="F4" s="27">
        <v>209233</v>
      </c>
      <c r="G4" s="28">
        <v>236453</v>
      </c>
      <c r="H4" s="29">
        <v>235249</v>
      </c>
      <c r="I4" s="33">
        <v>289457</v>
      </c>
      <c r="J4" s="33">
        <v>328255</v>
      </c>
      <c r="K4" s="33">
        <v>345714.03700000001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1381800</v>
      </c>
      <c r="D5" s="33">
        <v>1151530</v>
      </c>
      <c r="E5" s="33">
        <v>1797355</v>
      </c>
      <c r="F5" s="32">
        <v>1625624</v>
      </c>
      <c r="G5" s="33">
        <v>1853958</v>
      </c>
      <c r="H5" s="34">
        <v>1848812</v>
      </c>
      <c r="I5" s="33">
        <v>2099296</v>
      </c>
      <c r="J5" s="33">
        <v>2231262</v>
      </c>
      <c r="K5" s="33">
        <v>2355662.8650000002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137</v>
      </c>
      <c r="C6" s="33">
        <v>1454141</v>
      </c>
      <c r="D6" s="33">
        <v>2014775</v>
      </c>
      <c r="E6" s="33">
        <v>1808238</v>
      </c>
      <c r="F6" s="32">
        <v>1929072</v>
      </c>
      <c r="G6" s="33">
        <v>1916532</v>
      </c>
      <c r="H6" s="34">
        <v>1946551</v>
      </c>
      <c r="I6" s="33">
        <v>2134067</v>
      </c>
      <c r="J6" s="33">
        <v>2255762</v>
      </c>
      <c r="K6" s="33">
        <v>2394189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136</v>
      </c>
      <c r="C7" s="33">
        <v>244279</v>
      </c>
      <c r="D7" s="33">
        <v>223168</v>
      </c>
      <c r="E7" s="33">
        <v>180533</v>
      </c>
      <c r="F7" s="32">
        <v>204092</v>
      </c>
      <c r="G7" s="33">
        <v>239601</v>
      </c>
      <c r="H7" s="34">
        <v>234667</v>
      </c>
      <c r="I7" s="33">
        <v>318291</v>
      </c>
      <c r="J7" s="33">
        <v>269376</v>
      </c>
      <c r="K7" s="33">
        <v>261207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3714788</v>
      </c>
      <c r="D8" s="33">
        <v>2219545</v>
      </c>
      <c r="E8" s="33">
        <v>1598711</v>
      </c>
      <c r="F8" s="32">
        <v>801943</v>
      </c>
      <c r="G8" s="33">
        <v>1424943</v>
      </c>
      <c r="H8" s="34">
        <v>1424943</v>
      </c>
      <c r="I8" s="33">
        <v>1311748</v>
      </c>
      <c r="J8" s="33">
        <v>1561451</v>
      </c>
      <c r="K8" s="33">
        <v>1832089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126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6967647</v>
      </c>
      <c r="D19" s="46">
        <f t="shared" ref="D19:K19" si="1">SUM(D4:D18)</f>
        <v>5784647</v>
      </c>
      <c r="E19" s="46">
        <f t="shared" si="1"/>
        <v>5564906</v>
      </c>
      <c r="F19" s="47">
        <f t="shared" si="1"/>
        <v>4769964</v>
      </c>
      <c r="G19" s="46">
        <f t="shared" si="1"/>
        <v>5671487</v>
      </c>
      <c r="H19" s="48">
        <f t="shared" si="1"/>
        <v>5690222</v>
      </c>
      <c r="I19" s="46">
        <f t="shared" si="1"/>
        <v>6152859</v>
      </c>
      <c r="J19" s="46">
        <f t="shared" si="1"/>
        <v>6646106</v>
      </c>
      <c r="K19" s="46">
        <f t="shared" si="1"/>
        <v>7188861.9020000007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133</v>
      </c>
      <c r="G3" s="17" t="s">
        <v>134</v>
      </c>
      <c r="H3" s="173" t="s">
        <v>129</v>
      </c>
      <c r="I3" s="174"/>
      <c r="J3" s="175"/>
      <c r="K3" s="17" t="s">
        <v>130</v>
      </c>
      <c r="L3" s="17" t="s">
        <v>131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3714778</v>
      </c>
      <c r="F51" s="72">
        <f t="shared" ref="F51:M51" si="4">F52+F59+F62+F63+F64+F72+F73</f>
        <v>2219545</v>
      </c>
      <c r="G51" s="72">
        <f t="shared" si="4"/>
        <v>1598711</v>
      </c>
      <c r="H51" s="73">
        <f t="shared" si="4"/>
        <v>801943</v>
      </c>
      <c r="I51" s="72">
        <f t="shared" si="4"/>
        <v>1424943</v>
      </c>
      <c r="J51" s="74">
        <f t="shared" si="4"/>
        <v>1424943</v>
      </c>
      <c r="K51" s="72">
        <f t="shared" si="4"/>
        <v>1311748</v>
      </c>
      <c r="L51" s="72">
        <f t="shared" si="4"/>
        <v>1561451</v>
      </c>
      <c r="M51" s="72">
        <f t="shared" si="4"/>
        <v>1832089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3714778</v>
      </c>
      <c r="F59" s="100">
        <f t="shared" ref="F59:M59" si="8">SUM(F60:F61)</f>
        <v>2219545</v>
      </c>
      <c r="G59" s="100">
        <f t="shared" si="8"/>
        <v>1598711</v>
      </c>
      <c r="H59" s="101">
        <f t="shared" si="8"/>
        <v>801943</v>
      </c>
      <c r="I59" s="100">
        <f t="shared" si="8"/>
        <v>1424943</v>
      </c>
      <c r="J59" s="102">
        <f t="shared" si="8"/>
        <v>1424943</v>
      </c>
      <c r="K59" s="100">
        <f t="shared" si="8"/>
        <v>1311748</v>
      </c>
      <c r="L59" s="100">
        <f t="shared" si="8"/>
        <v>1561451</v>
      </c>
      <c r="M59" s="100">
        <f t="shared" si="8"/>
        <v>1832089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3714778</v>
      </c>
      <c r="F61" s="93">
        <v>2219545</v>
      </c>
      <c r="G61" s="93">
        <v>1598711</v>
      </c>
      <c r="H61" s="94">
        <v>801943</v>
      </c>
      <c r="I61" s="93">
        <v>1424943</v>
      </c>
      <c r="J61" s="95">
        <v>1424943</v>
      </c>
      <c r="K61" s="93">
        <v>1311748</v>
      </c>
      <c r="L61" s="93">
        <v>1561451</v>
      </c>
      <c r="M61" s="93">
        <v>1832089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3714788</v>
      </c>
      <c r="F92" s="46">
        <f t="shared" ref="F92:M92" si="16">F4+F51+F77+F90</f>
        <v>2219545</v>
      </c>
      <c r="G92" s="46">
        <f t="shared" si="16"/>
        <v>1598711</v>
      </c>
      <c r="H92" s="47">
        <f t="shared" si="16"/>
        <v>801943</v>
      </c>
      <c r="I92" s="46">
        <f t="shared" si="16"/>
        <v>1424943</v>
      </c>
      <c r="J92" s="48">
        <f t="shared" si="16"/>
        <v>1424943</v>
      </c>
      <c r="K92" s="46">
        <f t="shared" si="16"/>
        <v>1311748</v>
      </c>
      <c r="L92" s="46">
        <f t="shared" si="16"/>
        <v>1561451</v>
      </c>
      <c r="M92" s="46">
        <f t="shared" si="16"/>
        <v>1832089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1833087</v>
      </c>
      <c r="D4" s="20">
        <f t="shared" ref="D4:K4" si="0">SUM(D5:D7)</f>
        <v>1613207</v>
      </c>
      <c r="E4" s="20">
        <f t="shared" si="0"/>
        <v>1340075</v>
      </c>
      <c r="F4" s="21">
        <f t="shared" si="0"/>
        <v>1121939</v>
      </c>
      <c r="G4" s="20">
        <f t="shared" si="0"/>
        <v>1483446</v>
      </c>
      <c r="H4" s="22">
        <f t="shared" si="0"/>
        <v>1476068</v>
      </c>
      <c r="I4" s="20">
        <f t="shared" si="0"/>
        <v>1611251</v>
      </c>
      <c r="J4" s="20">
        <f t="shared" si="0"/>
        <v>1585988</v>
      </c>
      <c r="K4" s="20">
        <f t="shared" si="0"/>
        <v>1703717.557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370159</v>
      </c>
      <c r="D5" s="28">
        <v>433527</v>
      </c>
      <c r="E5" s="28">
        <v>437039</v>
      </c>
      <c r="F5" s="27">
        <v>540237</v>
      </c>
      <c r="G5" s="28">
        <v>540560</v>
      </c>
      <c r="H5" s="29">
        <v>498805</v>
      </c>
      <c r="I5" s="28">
        <v>640092</v>
      </c>
      <c r="J5" s="28">
        <v>693032</v>
      </c>
      <c r="K5" s="29">
        <v>731400.91200000001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1446875</v>
      </c>
      <c r="D6" s="33">
        <v>1170086</v>
      </c>
      <c r="E6" s="33">
        <v>897404</v>
      </c>
      <c r="F6" s="32">
        <v>579909</v>
      </c>
      <c r="G6" s="33">
        <v>940955</v>
      </c>
      <c r="H6" s="34">
        <v>975346</v>
      </c>
      <c r="I6" s="33">
        <v>970659</v>
      </c>
      <c r="J6" s="33">
        <v>892456</v>
      </c>
      <c r="K6" s="34">
        <v>971816.64500000002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16053</v>
      </c>
      <c r="D7" s="36">
        <v>9594</v>
      </c>
      <c r="E7" s="36">
        <v>5632</v>
      </c>
      <c r="F7" s="35">
        <v>1793</v>
      </c>
      <c r="G7" s="36">
        <v>1931</v>
      </c>
      <c r="H7" s="37">
        <v>1917</v>
      </c>
      <c r="I7" s="36">
        <v>500</v>
      </c>
      <c r="J7" s="36">
        <v>500</v>
      </c>
      <c r="K7" s="37">
        <v>500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5087711</v>
      </c>
      <c r="D8" s="20">
        <f t="shared" ref="D8:K8" si="1">SUM(D9:D15)</f>
        <v>4126433</v>
      </c>
      <c r="E8" s="20">
        <f t="shared" si="1"/>
        <v>3291463</v>
      </c>
      <c r="F8" s="21">
        <f t="shared" si="1"/>
        <v>2569406</v>
      </c>
      <c r="G8" s="20">
        <f t="shared" si="1"/>
        <v>3197059</v>
      </c>
      <c r="H8" s="22">
        <f t="shared" si="1"/>
        <v>3227112</v>
      </c>
      <c r="I8" s="20">
        <f t="shared" si="1"/>
        <v>3245082</v>
      </c>
      <c r="J8" s="20">
        <f t="shared" si="1"/>
        <v>3615455</v>
      </c>
      <c r="K8" s="20">
        <f t="shared" si="1"/>
        <v>3993549.6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</v>
      </c>
      <c r="E9" s="28">
        <v>5344</v>
      </c>
      <c r="F9" s="27">
        <v>1400</v>
      </c>
      <c r="G9" s="28">
        <v>1400</v>
      </c>
      <c r="H9" s="29">
        <v>1396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3714778</v>
      </c>
      <c r="D10" s="33">
        <v>2220671</v>
      </c>
      <c r="E10" s="33">
        <v>1598711</v>
      </c>
      <c r="F10" s="32">
        <v>801943</v>
      </c>
      <c r="G10" s="33">
        <v>1424943</v>
      </c>
      <c r="H10" s="34">
        <v>1424943</v>
      </c>
      <c r="I10" s="33">
        <v>1313548</v>
      </c>
      <c r="J10" s="33">
        <v>1563651</v>
      </c>
      <c r="K10" s="34">
        <v>1833288.6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1363687</v>
      </c>
      <c r="D13" s="33">
        <v>1901728</v>
      </c>
      <c r="E13" s="33">
        <v>1684866</v>
      </c>
      <c r="F13" s="32">
        <v>1764344</v>
      </c>
      <c r="G13" s="33">
        <v>1765344</v>
      </c>
      <c r="H13" s="34">
        <v>1795681</v>
      </c>
      <c r="I13" s="33">
        <v>1927854</v>
      </c>
      <c r="J13" s="33">
        <v>2047701</v>
      </c>
      <c r="K13" s="34">
        <v>2155368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9246</v>
      </c>
      <c r="D15" s="36">
        <v>4033</v>
      </c>
      <c r="E15" s="36">
        <v>2542</v>
      </c>
      <c r="F15" s="35">
        <v>1719</v>
      </c>
      <c r="G15" s="36">
        <v>5372</v>
      </c>
      <c r="H15" s="37">
        <v>5092</v>
      </c>
      <c r="I15" s="36">
        <v>3680</v>
      </c>
      <c r="J15" s="36">
        <v>4103</v>
      </c>
      <c r="K15" s="37">
        <v>4893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41473</v>
      </c>
      <c r="D16" s="20">
        <f t="shared" ref="D16:K16" si="2">SUM(D17:D23)</f>
        <v>42462</v>
      </c>
      <c r="E16" s="20">
        <f t="shared" si="2"/>
        <v>932399</v>
      </c>
      <c r="F16" s="21">
        <f t="shared" si="2"/>
        <v>1078619</v>
      </c>
      <c r="G16" s="20">
        <f t="shared" si="2"/>
        <v>990982</v>
      </c>
      <c r="H16" s="22">
        <f t="shared" si="2"/>
        <v>986957</v>
      </c>
      <c r="I16" s="20">
        <f t="shared" si="2"/>
        <v>1296526</v>
      </c>
      <c r="J16" s="20">
        <f t="shared" si="2"/>
        <v>1444663</v>
      </c>
      <c r="K16" s="20">
        <f t="shared" si="2"/>
        <v>1491594.7449999999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918807</v>
      </c>
      <c r="F17" s="27">
        <v>1055268</v>
      </c>
      <c r="G17" s="28">
        <v>979188</v>
      </c>
      <c r="H17" s="29">
        <v>973976</v>
      </c>
      <c r="I17" s="28">
        <v>1232094</v>
      </c>
      <c r="J17" s="28">
        <v>1397613</v>
      </c>
      <c r="K17" s="29">
        <v>1370194.345</v>
      </c>
    </row>
    <row r="18" spans="1:11" s="14" customFormat="1" ht="12.75" customHeight="1" x14ac:dyDescent="0.25">
      <c r="A18" s="25"/>
      <c r="B18" s="26" t="s">
        <v>23</v>
      </c>
      <c r="C18" s="32">
        <v>3043</v>
      </c>
      <c r="D18" s="33">
        <v>19849</v>
      </c>
      <c r="E18" s="33">
        <v>9032</v>
      </c>
      <c r="F18" s="32">
        <v>23351</v>
      </c>
      <c r="G18" s="33">
        <v>11794</v>
      </c>
      <c r="H18" s="34">
        <v>12981</v>
      </c>
      <c r="I18" s="33">
        <v>64432</v>
      </c>
      <c r="J18" s="33">
        <v>47050</v>
      </c>
      <c r="K18" s="34">
        <v>121400.4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37091</v>
      </c>
      <c r="D22" s="33">
        <v>18053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1339</v>
      </c>
      <c r="D23" s="36">
        <v>4560</v>
      </c>
      <c r="E23" s="36">
        <v>4560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5376</v>
      </c>
      <c r="D24" s="20">
        <v>2545</v>
      </c>
      <c r="E24" s="20">
        <v>969</v>
      </c>
      <c r="F24" s="21">
        <v>0</v>
      </c>
      <c r="G24" s="20">
        <v>0</v>
      </c>
      <c r="H24" s="22">
        <v>85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6967647</v>
      </c>
      <c r="D26" s="46">
        <f t="shared" ref="D26:K26" si="3">+D4+D8+D16+D24</f>
        <v>5784647</v>
      </c>
      <c r="E26" s="46">
        <f t="shared" si="3"/>
        <v>5564906</v>
      </c>
      <c r="F26" s="47">
        <f t="shared" si="3"/>
        <v>4769964</v>
      </c>
      <c r="G26" s="46">
        <f t="shared" si="3"/>
        <v>5671487</v>
      </c>
      <c r="H26" s="48">
        <f t="shared" si="3"/>
        <v>5690222</v>
      </c>
      <c r="I26" s="46">
        <f t="shared" si="3"/>
        <v>6152859</v>
      </c>
      <c r="J26" s="46">
        <f t="shared" si="3"/>
        <v>6646106</v>
      </c>
      <c r="K26" s="46">
        <f t="shared" si="3"/>
        <v>7188861.9019999998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7372</v>
      </c>
      <c r="D4" s="33">
        <v>6035</v>
      </c>
      <c r="E4" s="33">
        <v>6935</v>
      </c>
      <c r="F4" s="27">
        <v>12303</v>
      </c>
      <c r="G4" s="28">
        <v>9803</v>
      </c>
      <c r="H4" s="29">
        <v>9803</v>
      </c>
      <c r="I4" s="33">
        <v>11647</v>
      </c>
      <c r="J4" s="33">
        <v>15383</v>
      </c>
      <c r="K4" s="33">
        <v>16485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24860</v>
      </c>
      <c r="D5" s="33">
        <v>22877</v>
      </c>
      <c r="E5" s="33">
        <v>24987</v>
      </c>
      <c r="F5" s="32">
        <v>22798</v>
      </c>
      <c r="G5" s="33">
        <v>14980</v>
      </c>
      <c r="H5" s="34">
        <v>14978</v>
      </c>
      <c r="I5" s="33">
        <v>23626</v>
      </c>
      <c r="J5" s="33">
        <v>24883</v>
      </c>
      <c r="K5" s="33">
        <v>27124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138301</v>
      </c>
      <c r="D6" s="33">
        <v>142735</v>
      </c>
      <c r="E6" s="33">
        <v>148147</v>
      </c>
      <c r="F6" s="32">
        <v>165611</v>
      </c>
      <c r="G6" s="33">
        <v>204589</v>
      </c>
      <c r="H6" s="34">
        <v>206417</v>
      </c>
      <c r="I6" s="33">
        <v>248816</v>
      </c>
      <c r="J6" s="33">
        <v>282317</v>
      </c>
      <c r="K6" s="33">
        <v>296160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2106</v>
      </c>
      <c r="D7" s="33">
        <v>3982</v>
      </c>
      <c r="E7" s="33">
        <v>0</v>
      </c>
      <c r="F7" s="32">
        <v>8521</v>
      </c>
      <c r="G7" s="33">
        <v>7081</v>
      </c>
      <c r="H7" s="34">
        <v>4051</v>
      </c>
      <c r="I7" s="33">
        <v>5368</v>
      </c>
      <c r="J7" s="33">
        <v>5672</v>
      </c>
      <c r="K7" s="33">
        <v>5945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172639</v>
      </c>
      <c r="D19" s="46">
        <f t="shared" ref="D19:K19" si="1">SUM(D4:D18)</f>
        <v>175629</v>
      </c>
      <c r="E19" s="46">
        <f t="shared" si="1"/>
        <v>180069</v>
      </c>
      <c r="F19" s="47">
        <f t="shared" si="1"/>
        <v>209233</v>
      </c>
      <c r="G19" s="46">
        <f t="shared" si="1"/>
        <v>236453</v>
      </c>
      <c r="H19" s="48">
        <f t="shared" si="1"/>
        <v>235249</v>
      </c>
      <c r="I19" s="46">
        <f t="shared" si="1"/>
        <v>289457</v>
      </c>
      <c r="J19" s="46">
        <f t="shared" si="1"/>
        <v>328255</v>
      </c>
      <c r="K19" s="46">
        <f t="shared" si="1"/>
        <v>345714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166349</v>
      </c>
      <c r="D4" s="20">
        <f t="shared" ref="D4:K4" si="0">SUM(D5:D7)</f>
        <v>168491</v>
      </c>
      <c r="E4" s="20">
        <f t="shared" si="0"/>
        <v>176073</v>
      </c>
      <c r="F4" s="21">
        <f t="shared" si="0"/>
        <v>200480</v>
      </c>
      <c r="G4" s="20">
        <f t="shared" si="0"/>
        <v>228522</v>
      </c>
      <c r="H4" s="22">
        <f t="shared" si="0"/>
        <v>226379</v>
      </c>
      <c r="I4" s="20">
        <f t="shared" si="0"/>
        <v>282557</v>
      </c>
      <c r="J4" s="20">
        <f t="shared" si="0"/>
        <v>321605</v>
      </c>
      <c r="K4" s="20">
        <f t="shared" si="0"/>
        <v>339114.03700000001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91504</v>
      </c>
      <c r="D5" s="28">
        <v>104922</v>
      </c>
      <c r="E5" s="28">
        <v>106782</v>
      </c>
      <c r="F5" s="27">
        <v>107660</v>
      </c>
      <c r="G5" s="28">
        <v>139283</v>
      </c>
      <c r="H5" s="29">
        <v>128754</v>
      </c>
      <c r="I5" s="28">
        <v>130440</v>
      </c>
      <c r="J5" s="28">
        <v>151522</v>
      </c>
      <c r="K5" s="29">
        <v>161192.03700000001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74845</v>
      </c>
      <c r="D6" s="33">
        <v>63444</v>
      </c>
      <c r="E6" s="33">
        <v>69026</v>
      </c>
      <c r="F6" s="32">
        <v>91199</v>
      </c>
      <c r="G6" s="33">
        <v>87560</v>
      </c>
      <c r="H6" s="34">
        <v>97567</v>
      </c>
      <c r="I6" s="33">
        <v>151987</v>
      </c>
      <c r="J6" s="33">
        <v>169953</v>
      </c>
      <c r="K6" s="34">
        <v>177792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125</v>
      </c>
      <c r="E7" s="36">
        <v>265</v>
      </c>
      <c r="F7" s="35">
        <v>1621</v>
      </c>
      <c r="G7" s="36">
        <v>1679</v>
      </c>
      <c r="H7" s="37">
        <v>58</v>
      </c>
      <c r="I7" s="36">
        <v>130</v>
      </c>
      <c r="J7" s="36">
        <v>130</v>
      </c>
      <c r="K7" s="37">
        <v>130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48</v>
      </c>
      <c r="D8" s="20">
        <f t="shared" ref="D8:K8" si="1">SUM(D9:D15)</f>
        <v>1865</v>
      </c>
      <c r="E8" s="20">
        <f t="shared" si="1"/>
        <v>262</v>
      </c>
      <c r="F8" s="21">
        <f t="shared" si="1"/>
        <v>0</v>
      </c>
      <c r="G8" s="20">
        <f t="shared" si="1"/>
        <v>2735</v>
      </c>
      <c r="H8" s="22">
        <f t="shared" si="1"/>
        <v>2718</v>
      </c>
      <c r="I8" s="20">
        <f t="shared" si="1"/>
        <v>500</v>
      </c>
      <c r="J8" s="20">
        <f t="shared" si="1"/>
        <v>500</v>
      </c>
      <c r="K8" s="20">
        <f t="shared" si="1"/>
        <v>500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75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48</v>
      </c>
      <c r="D15" s="36">
        <v>1865</v>
      </c>
      <c r="E15" s="36">
        <v>187</v>
      </c>
      <c r="F15" s="35">
        <v>0</v>
      </c>
      <c r="G15" s="36">
        <v>2735</v>
      </c>
      <c r="H15" s="37">
        <v>2718</v>
      </c>
      <c r="I15" s="36">
        <v>500</v>
      </c>
      <c r="J15" s="36">
        <v>500</v>
      </c>
      <c r="K15" s="37">
        <v>500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866</v>
      </c>
      <c r="D16" s="20">
        <f t="shared" ref="D16:K16" si="2">SUM(D17:D23)</f>
        <v>3543</v>
      </c>
      <c r="E16" s="20">
        <f t="shared" si="2"/>
        <v>3510</v>
      </c>
      <c r="F16" s="21">
        <f t="shared" si="2"/>
        <v>8753</v>
      </c>
      <c r="G16" s="20">
        <f t="shared" si="2"/>
        <v>5196</v>
      </c>
      <c r="H16" s="22">
        <f t="shared" si="2"/>
        <v>6151</v>
      </c>
      <c r="I16" s="20">
        <f t="shared" si="2"/>
        <v>6400</v>
      </c>
      <c r="J16" s="20">
        <f t="shared" si="2"/>
        <v>6150</v>
      </c>
      <c r="K16" s="20">
        <f t="shared" si="2"/>
        <v>6100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866</v>
      </c>
      <c r="D18" s="33">
        <v>3533</v>
      </c>
      <c r="E18" s="33">
        <v>3255</v>
      </c>
      <c r="F18" s="32">
        <v>8753</v>
      </c>
      <c r="G18" s="33">
        <v>5196</v>
      </c>
      <c r="H18" s="34">
        <v>6151</v>
      </c>
      <c r="I18" s="33">
        <v>6400</v>
      </c>
      <c r="J18" s="33">
        <v>6150</v>
      </c>
      <c r="K18" s="34">
        <v>6100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10</v>
      </c>
      <c r="E23" s="36">
        <v>255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5376</v>
      </c>
      <c r="D24" s="20">
        <v>1730</v>
      </c>
      <c r="E24" s="20">
        <v>224</v>
      </c>
      <c r="F24" s="21">
        <v>0</v>
      </c>
      <c r="G24" s="20">
        <v>0</v>
      </c>
      <c r="H24" s="22">
        <v>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172639</v>
      </c>
      <c r="D26" s="46">
        <f t="shared" ref="D26:K26" si="3">+D4+D8+D16+D24</f>
        <v>175629</v>
      </c>
      <c r="E26" s="46">
        <f t="shared" si="3"/>
        <v>180069</v>
      </c>
      <c r="F26" s="47">
        <f t="shared" si="3"/>
        <v>209233</v>
      </c>
      <c r="G26" s="46">
        <f t="shared" si="3"/>
        <v>236453</v>
      </c>
      <c r="H26" s="48">
        <f t="shared" si="3"/>
        <v>235249</v>
      </c>
      <c r="I26" s="46">
        <f t="shared" si="3"/>
        <v>289457</v>
      </c>
      <c r="J26" s="46">
        <f t="shared" si="3"/>
        <v>328255</v>
      </c>
      <c r="K26" s="46">
        <f t="shared" si="3"/>
        <v>345714.03700000001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213418</v>
      </c>
      <c r="D4" s="33">
        <v>18793</v>
      </c>
      <c r="E4" s="33">
        <v>45342</v>
      </c>
      <c r="F4" s="27">
        <v>56262</v>
      </c>
      <c r="G4" s="28">
        <v>62049</v>
      </c>
      <c r="H4" s="29">
        <v>62049</v>
      </c>
      <c r="I4" s="33">
        <v>70349</v>
      </c>
      <c r="J4" s="33">
        <v>82460</v>
      </c>
      <c r="K4" s="33">
        <v>91424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56482</v>
      </c>
      <c r="D5" s="33">
        <v>110927</v>
      </c>
      <c r="E5" s="33">
        <v>107586</v>
      </c>
      <c r="F5" s="32">
        <v>145570</v>
      </c>
      <c r="G5" s="33">
        <v>148432</v>
      </c>
      <c r="H5" s="34">
        <v>123700</v>
      </c>
      <c r="I5" s="33">
        <v>237241</v>
      </c>
      <c r="J5" s="33">
        <v>234206</v>
      </c>
      <c r="K5" s="33">
        <v>239842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470199</v>
      </c>
      <c r="D6" s="33">
        <v>277481</v>
      </c>
      <c r="E6" s="33">
        <v>293395</v>
      </c>
      <c r="F6" s="32">
        <v>601963</v>
      </c>
      <c r="G6" s="33">
        <v>479568</v>
      </c>
      <c r="H6" s="34">
        <v>479568</v>
      </c>
      <c r="I6" s="33">
        <v>438878</v>
      </c>
      <c r="J6" s="33">
        <v>659730</v>
      </c>
      <c r="K6" s="33">
        <v>804942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641586</v>
      </c>
      <c r="D7" s="33">
        <v>744231</v>
      </c>
      <c r="E7" s="33">
        <v>1304175</v>
      </c>
      <c r="F7" s="32">
        <v>769697</v>
      </c>
      <c r="G7" s="33">
        <v>1097303</v>
      </c>
      <c r="H7" s="34">
        <v>1119793</v>
      </c>
      <c r="I7" s="33">
        <v>1309526</v>
      </c>
      <c r="J7" s="33">
        <v>1213005</v>
      </c>
      <c r="K7" s="33">
        <v>1175031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154</v>
      </c>
      <c r="C8" s="33">
        <v>115</v>
      </c>
      <c r="D8" s="33">
        <v>98</v>
      </c>
      <c r="E8" s="33">
        <v>46857</v>
      </c>
      <c r="F8" s="32">
        <v>52132</v>
      </c>
      <c r="G8" s="33">
        <v>66606</v>
      </c>
      <c r="H8" s="34">
        <v>63702</v>
      </c>
      <c r="I8" s="33">
        <v>43302</v>
      </c>
      <c r="J8" s="33">
        <v>41861</v>
      </c>
      <c r="K8" s="33">
        <v>44424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SUM(C4:C8)</f>
        <v>1381800</v>
      </c>
      <c r="D19" s="46">
        <f t="shared" ref="D19:K19" si="1">SUM(D4:D8)</f>
        <v>1151530</v>
      </c>
      <c r="E19" s="46">
        <f t="shared" si="1"/>
        <v>1797355</v>
      </c>
      <c r="F19" s="47">
        <f t="shared" si="1"/>
        <v>1625624</v>
      </c>
      <c r="G19" s="46">
        <f t="shared" si="1"/>
        <v>1853958</v>
      </c>
      <c r="H19" s="48">
        <f t="shared" si="1"/>
        <v>1848812</v>
      </c>
      <c r="I19" s="46">
        <f t="shared" si="1"/>
        <v>2099296</v>
      </c>
      <c r="J19" s="46">
        <f t="shared" si="1"/>
        <v>2231262</v>
      </c>
      <c r="K19" s="46">
        <f t="shared" si="1"/>
        <v>2355663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1334744</v>
      </c>
      <c r="D4" s="20">
        <f t="shared" ref="D4:K4" si="0">SUM(D5:D7)</f>
        <v>1117146</v>
      </c>
      <c r="E4" s="20">
        <f t="shared" si="0"/>
        <v>949364</v>
      </c>
      <c r="F4" s="21">
        <f t="shared" si="0"/>
        <v>692033</v>
      </c>
      <c r="G4" s="20">
        <f t="shared" si="0"/>
        <v>1002001</v>
      </c>
      <c r="H4" s="22">
        <f t="shared" si="0"/>
        <v>996574</v>
      </c>
      <c r="I4" s="20">
        <f t="shared" si="0"/>
        <v>1056539</v>
      </c>
      <c r="J4" s="20">
        <f t="shared" si="0"/>
        <v>975071</v>
      </c>
      <c r="K4" s="20">
        <f t="shared" si="0"/>
        <v>1060088.52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179559</v>
      </c>
      <c r="D5" s="28">
        <v>238493</v>
      </c>
      <c r="E5" s="28">
        <v>222246</v>
      </c>
      <c r="F5" s="27">
        <v>266699</v>
      </c>
      <c r="G5" s="28">
        <v>235399</v>
      </c>
      <c r="H5" s="29">
        <v>225013</v>
      </c>
      <c r="I5" s="28">
        <v>317305</v>
      </c>
      <c r="J5" s="28">
        <v>335672</v>
      </c>
      <c r="K5" s="29">
        <v>353462.875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1155185</v>
      </c>
      <c r="D6" s="33">
        <v>869476</v>
      </c>
      <c r="E6" s="33">
        <v>721881</v>
      </c>
      <c r="F6" s="32">
        <v>423241</v>
      </c>
      <c r="G6" s="33">
        <v>764509</v>
      </c>
      <c r="H6" s="34">
        <v>769768</v>
      </c>
      <c r="I6" s="33">
        <v>739164</v>
      </c>
      <c r="J6" s="33">
        <v>639319</v>
      </c>
      <c r="K6" s="34">
        <v>706530.64500000002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9177</v>
      </c>
      <c r="E7" s="36">
        <v>5237</v>
      </c>
      <c r="F7" s="35">
        <v>2093</v>
      </c>
      <c r="G7" s="36">
        <v>2093</v>
      </c>
      <c r="H7" s="37">
        <v>1793</v>
      </c>
      <c r="I7" s="36">
        <v>70</v>
      </c>
      <c r="J7" s="36">
        <v>80</v>
      </c>
      <c r="K7" s="37">
        <v>95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8946</v>
      </c>
      <c r="D8" s="20">
        <f t="shared" ref="D8:K8" si="1">SUM(D9:D15)</f>
        <v>3265</v>
      </c>
      <c r="E8" s="20">
        <f t="shared" si="1"/>
        <v>8166</v>
      </c>
      <c r="F8" s="21">
        <f t="shared" si="1"/>
        <v>3119</v>
      </c>
      <c r="G8" s="20">
        <f t="shared" si="1"/>
        <v>4912</v>
      </c>
      <c r="H8" s="22">
        <f t="shared" si="1"/>
        <v>4931</v>
      </c>
      <c r="I8" s="20">
        <f t="shared" si="1"/>
        <v>4822</v>
      </c>
      <c r="J8" s="20">
        <f t="shared" si="1"/>
        <v>5623</v>
      </c>
      <c r="K8" s="20">
        <f t="shared" si="1"/>
        <v>5400.6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5257</v>
      </c>
      <c r="F9" s="27">
        <v>1400</v>
      </c>
      <c r="G9" s="28">
        <v>1400</v>
      </c>
      <c r="H9" s="29">
        <v>1396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1126</v>
      </c>
      <c r="E10" s="33">
        <v>0</v>
      </c>
      <c r="F10" s="32">
        <v>0</v>
      </c>
      <c r="G10" s="33">
        <v>0</v>
      </c>
      <c r="H10" s="34">
        <v>0</v>
      </c>
      <c r="I10" s="33">
        <v>1800</v>
      </c>
      <c r="J10" s="33">
        <v>2200</v>
      </c>
      <c r="K10" s="34">
        <v>1199.5999999999999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123</v>
      </c>
      <c r="D13" s="33">
        <v>174</v>
      </c>
      <c r="E13" s="33">
        <v>1690</v>
      </c>
      <c r="F13" s="32">
        <v>0</v>
      </c>
      <c r="G13" s="33">
        <v>1000</v>
      </c>
      <c r="H13" s="34">
        <v>1337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8823</v>
      </c>
      <c r="D15" s="36">
        <v>1965</v>
      </c>
      <c r="E15" s="36">
        <v>1219</v>
      </c>
      <c r="F15" s="35">
        <v>1719</v>
      </c>
      <c r="G15" s="36">
        <v>2512</v>
      </c>
      <c r="H15" s="37">
        <v>2198</v>
      </c>
      <c r="I15" s="36">
        <v>3022</v>
      </c>
      <c r="J15" s="36">
        <v>3423</v>
      </c>
      <c r="K15" s="37">
        <v>4201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38110</v>
      </c>
      <c r="D16" s="20">
        <f t="shared" ref="D16:K16" si="2">SUM(D17:D23)</f>
        <v>30471</v>
      </c>
      <c r="E16" s="20">
        <f t="shared" si="2"/>
        <v>839220</v>
      </c>
      <c r="F16" s="21">
        <f t="shared" si="2"/>
        <v>930472</v>
      </c>
      <c r="G16" s="20">
        <f t="shared" si="2"/>
        <v>847045</v>
      </c>
      <c r="H16" s="22">
        <f t="shared" si="2"/>
        <v>847234</v>
      </c>
      <c r="I16" s="20">
        <f t="shared" si="2"/>
        <v>1037935</v>
      </c>
      <c r="J16" s="20">
        <f t="shared" si="2"/>
        <v>1250568</v>
      </c>
      <c r="K16" s="20">
        <f t="shared" si="2"/>
        <v>1290173.7449999999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202</v>
      </c>
      <c r="E17" s="28">
        <v>836565</v>
      </c>
      <c r="F17" s="27">
        <v>923015</v>
      </c>
      <c r="G17" s="28">
        <v>844688</v>
      </c>
      <c r="H17" s="29">
        <v>844009</v>
      </c>
      <c r="I17" s="28">
        <v>982803</v>
      </c>
      <c r="J17" s="28">
        <v>1212918</v>
      </c>
      <c r="K17" s="29">
        <v>1178273.345</v>
      </c>
    </row>
    <row r="18" spans="1:11" s="14" customFormat="1" ht="12.75" customHeight="1" x14ac:dyDescent="0.25">
      <c r="A18" s="25"/>
      <c r="B18" s="26" t="s">
        <v>23</v>
      </c>
      <c r="C18" s="32">
        <v>1019</v>
      </c>
      <c r="D18" s="33">
        <v>12216</v>
      </c>
      <c r="E18" s="33">
        <v>2210</v>
      </c>
      <c r="F18" s="32">
        <v>7457</v>
      </c>
      <c r="G18" s="33">
        <v>2357</v>
      </c>
      <c r="H18" s="34">
        <v>3225</v>
      </c>
      <c r="I18" s="33">
        <v>55132</v>
      </c>
      <c r="J18" s="33">
        <v>37650</v>
      </c>
      <c r="K18" s="34">
        <v>111900.4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37091</v>
      </c>
      <c r="D22" s="33">
        <v>18053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445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648</v>
      </c>
      <c r="E24" s="20">
        <v>605</v>
      </c>
      <c r="F24" s="21">
        <v>0</v>
      </c>
      <c r="G24" s="20">
        <v>0</v>
      </c>
      <c r="H24" s="22">
        <v>73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1381800</v>
      </c>
      <c r="D26" s="46">
        <f t="shared" ref="D26:K26" si="3">+D4+D8+D16+D24</f>
        <v>1151530</v>
      </c>
      <c r="E26" s="46">
        <f t="shared" si="3"/>
        <v>1797355</v>
      </c>
      <c r="F26" s="47">
        <f t="shared" si="3"/>
        <v>1625624</v>
      </c>
      <c r="G26" s="46">
        <f t="shared" si="3"/>
        <v>1853958</v>
      </c>
      <c r="H26" s="48">
        <f t="shared" si="3"/>
        <v>1848812</v>
      </c>
      <c r="I26" s="46">
        <f t="shared" si="3"/>
        <v>2099296</v>
      </c>
      <c r="J26" s="46">
        <f t="shared" si="3"/>
        <v>2231262</v>
      </c>
      <c r="K26" s="46">
        <f t="shared" si="3"/>
        <v>2355662.8650000002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2017</v>
      </c>
      <c r="D4" s="33">
        <v>2042</v>
      </c>
      <c r="E4" s="33">
        <v>3140</v>
      </c>
      <c r="F4" s="27">
        <v>14457</v>
      </c>
      <c r="G4" s="28">
        <v>13107</v>
      </c>
      <c r="H4" s="29">
        <v>13107</v>
      </c>
      <c r="I4" s="33">
        <v>19012</v>
      </c>
      <c r="J4" s="33">
        <v>20031</v>
      </c>
      <c r="K4" s="33">
        <v>20717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1452124</v>
      </c>
      <c r="D5" s="33">
        <v>2012733</v>
      </c>
      <c r="E5" s="33">
        <v>1805098</v>
      </c>
      <c r="F5" s="32">
        <v>1914615</v>
      </c>
      <c r="G5" s="33">
        <v>1903425</v>
      </c>
      <c r="H5" s="34">
        <v>1933444</v>
      </c>
      <c r="I5" s="33">
        <v>2115055</v>
      </c>
      <c r="J5" s="33">
        <v>2235731</v>
      </c>
      <c r="K5" s="33">
        <v>2373472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1454141</v>
      </c>
      <c r="D19" s="46">
        <f t="shared" ref="D19:K19" si="1">SUM(D4:D18)</f>
        <v>2014775</v>
      </c>
      <c r="E19" s="46">
        <f t="shared" si="1"/>
        <v>1808238</v>
      </c>
      <c r="F19" s="47">
        <f t="shared" si="1"/>
        <v>1929072</v>
      </c>
      <c r="G19" s="46">
        <f t="shared" si="1"/>
        <v>1916532</v>
      </c>
      <c r="H19" s="48">
        <f t="shared" si="1"/>
        <v>1946551</v>
      </c>
      <c r="I19" s="46">
        <f t="shared" si="1"/>
        <v>2134067</v>
      </c>
      <c r="J19" s="46">
        <f t="shared" si="1"/>
        <v>2255762</v>
      </c>
      <c r="K19" s="46">
        <f t="shared" si="1"/>
        <v>2394189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133</v>
      </c>
      <c r="E3" s="17" t="s">
        <v>134</v>
      </c>
      <c r="F3" s="173" t="s">
        <v>129</v>
      </c>
      <c r="G3" s="174"/>
      <c r="H3" s="175"/>
      <c r="I3" s="17" t="s">
        <v>130</v>
      </c>
      <c r="J3" s="17" t="s">
        <v>131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90552</v>
      </c>
      <c r="D4" s="20">
        <f t="shared" ref="D4:K4" si="0">SUM(D5:D7)</f>
        <v>112858</v>
      </c>
      <c r="E4" s="20">
        <f t="shared" si="0"/>
        <v>59480</v>
      </c>
      <c r="F4" s="21">
        <f t="shared" si="0"/>
        <v>66724</v>
      </c>
      <c r="G4" s="20">
        <f t="shared" si="0"/>
        <v>66574</v>
      </c>
      <c r="H4" s="22">
        <f t="shared" si="0"/>
        <v>66139</v>
      </c>
      <c r="I4" s="20">
        <f t="shared" si="0"/>
        <v>79963</v>
      </c>
      <c r="J4" s="20">
        <f t="shared" si="0"/>
        <v>84929</v>
      </c>
      <c r="K4" s="20">
        <f t="shared" si="0"/>
        <v>88610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16505</v>
      </c>
      <c r="D5" s="28">
        <v>17032</v>
      </c>
      <c r="E5" s="28">
        <v>18383</v>
      </c>
      <c r="F5" s="27">
        <v>36568</v>
      </c>
      <c r="G5" s="28">
        <v>36568</v>
      </c>
      <c r="H5" s="29">
        <v>36568</v>
      </c>
      <c r="I5" s="28">
        <v>42213</v>
      </c>
      <c r="J5" s="28">
        <v>45689</v>
      </c>
      <c r="K5" s="29">
        <v>48110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57994</v>
      </c>
      <c r="D6" s="33">
        <v>95761</v>
      </c>
      <c r="E6" s="33">
        <v>41097</v>
      </c>
      <c r="F6" s="32">
        <v>29721</v>
      </c>
      <c r="G6" s="33">
        <v>29571</v>
      </c>
      <c r="H6" s="34">
        <v>29571</v>
      </c>
      <c r="I6" s="33">
        <v>37750</v>
      </c>
      <c r="J6" s="33">
        <v>39240</v>
      </c>
      <c r="K6" s="34">
        <v>40500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16053</v>
      </c>
      <c r="D7" s="36">
        <v>65</v>
      </c>
      <c r="E7" s="36">
        <v>0</v>
      </c>
      <c r="F7" s="35">
        <v>435</v>
      </c>
      <c r="G7" s="36">
        <v>435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1363564</v>
      </c>
      <c r="D8" s="20">
        <f t="shared" ref="D8:K8" si="1">SUM(D9:D15)</f>
        <v>1901510</v>
      </c>
      <c r="E8" s="20">
        <f t="shared" si="1"/>
        <v>1684068</v>
      </c>
      <c r="F8" s="21">
        <f t="shared" si="1"/>
        <v>1764344</v>
      </c>
      <c r="G8" s="20">
        <f t="shared" si="1"/>
        <v>1764354</v>
      </c>
      <c r="H8" s="22">
        <f t="shared" si="1"/>
        <v>1794370</v>
      </c>
      <c r="I8" s="20">
        <f t="shared" si="1"/>
        <v>1927954</v>
      </c>
      <c r="J8" s="20">
        <f t="shared" si="1"/>
        <v>2047821</v>
      </c>
      <c r="K8" s="20">
        <f t="shared" si="1"/>
        <v>2155498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1363564</v>
      </c>
      <c r="D13" s="33">
        <v>1901393</v>
      </c>
      <c r="E13" s="33">
        <v>1684021</v>
      </c>
      <c r="F13" s="32">
        <v>1764344</v>
      </c>
      <c r="G13" s="33">
        <v>1764344</v>
      </c>
      <c r="H13" s="34">
        <v>1794344</v>
      </c>
      <c r="I13" s="33">
        <v>1927854</v>
      </c>
      <c r="J13" s="33">
        <v>2047701</v>
      </c>
      <c r="K13" s="34">
        <v>2155368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117</v>
      </c>
      <c r="E15" s="36">
        <v>47</v>
      </c>
      <c r="F15" s="35">
        <v>0</v>
      </c>
      <c r="G15" s="36">
        <v>10</v>
      </c>
      <c r="H15" s="37">
        <v>26</v>
      </c>
      <c r="I15" s="36">
        <v>100</v>
      </c>
      <c r="J15" s="36">
        <v>120</v>
      </c>
      <c r="K15" s="37">
        <v>130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</v>
      </c>
      <c r="D16" s="20">
        <f t="shared" ref="D16:K16" si="2">SUM(D17:D23)</f>
        <v>397</v>
      </c>
      <c r="E16" s="20">
        <f t="shared" si="2"/>
        <v>64690</v>
      </c>
      <c r="F16" s="21">
        <f t="shared" si="2"/>
        <v>98004</v>
      </c>
      <c r="G16" s="20">
        <f t="shared" si="2"/>
        <v>85604</v>
      </c>
      <c r="H16" s="22">
        <f t="shared" si="2"/>
        <v>86039</v>
      </c>
      <c r="I16" s="20">
        <f t="shared" si="2"/>
        <v>126150</v>
      </c>
      <c r="J16" s="20">
        <f t="shared" si="2"/>
        <v>123012</v>
      </c>
      <c r="K16" s="20">
        <f t="shared" si="2"/>
        <v>150081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64591</v>
      </c>
      <c r="F17" s="27">
        <v>96580</v>
      </c>
      <c r="G17" s="28">
        <v>85580</v>
      </c>
      <c r="H17" s="29">
        <v>85580</v>
      </c>
      <c r="I17" s="28">
        <v>125450</v>
      </c>
      <c r="J17" s="28">
        <v>122262</v>
      </c>
      <c r="K17" s="29">
        <v>149281</v>
      </c>
    </row>
    <row r="18" spans="1:11" s="14" customFormat="1" ht="12.75" customHeight="1" x14ac:dyDescent="0.25">
      <c r="A18" s="25"/>
      <c r="B18" s="26" t="s">
        <v>23</v>
      </c>
      <c r="C18" s="32">
        <v>25</v>
      </c>
      <c r="D18" s="33">
        <v>397</v>
      </c>
      <c r="E18" s="33">
        <v>99</v>
      </c>
      <c r="F18" s="32">
        <v>1424</v>
      </c>
      <c r="G18" s="33">
        <v>24</v>
      </c>
      <c r="H18" s="34">
        <v>459</v>
      </c>
      <c r="I18" s="33">
        <v>700</v>
      </c>
      <c r="J18" s="33">
        <v>750</v>
      </c>
      <c r="K18" s="34">
        <v>800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10</v>
      </c>
      <c r="E24" s="20">
        <v>0</v>
      </c>
      <c r="F24" s="21">
        <v>0</v>
      </c>
      <c r="G24" s="20">
        <v>0</v>
      </c>
      <c r="H24" s="22">
        <v>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1454141</v>
      </c>
      <c r="D26" s="46">
        <f t="shared" ref="D26:K26" si="3">+D4+D8+D16+D24</f>
        <v>2014775</v>
      </c>
      <c r="E26" s="46">
        <f t="shared" si="3"/>
        <v>1808238</v>
      </c>
      <c r="F26" s="47">
        <f t="shared" si="3"/>
        <v>1929072</v>
      </c>
      <c r="G26" s="46">
        <f t="shared" si="3"/>
        <v>1916532</v>
      </c>
      <c r="H26" s="48">
        <f t="shared" si="3"/>
        <v>1946551</v>
      </c>
      <c r="I26" s="46">
        <f t="shared" si="3"/>
        <v>2134067</v>
      </c>
      <c r="J26" s="46">
        <f t="shared" si="3"/>
        <v>2255762</v>
      </c>
      <c r="K26" s="46">
        <f t="shared" si="3"/>
        <v>2394189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2014-05-29T12:59:37Z</dcterms:created>
  <dcterms:modified xsi:type="dcterms:W3CDTF">2014-05-30T09:16:53Z</dcterms:modified>
</cp:coreProperties>
</file>